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mc:AlternateContent xmlns:mc="http://schemas.openxmlformats.org/markup-compatibility/2006">
    <mc:Choice Requires="x15">
      <x15ac:absPath xmlns:x15ac="http://schemas.microsoft.com/office/spreadsheetml/2010/11/ac" url="C:\Users\DaKoning\Downloads\Data\java-jqwik\"/>
    </mc:Choice>
  </mc:AlternateContent>
  <xr:revisionPtr revIDLastSave="0" documentId="8_{1A76D211-424B-420A-95EE-BE541571E50B}" xr6:coauthVersionLast="47" xr6:coauthVersionMax="47" xr10:uidLastSave="{00000000-0000-0000-0000-000000000000}"/>
  <bookViews>
    <workbookView xWindow="-120" yWindow="-120" windowWidth="29040" windowHeight="15720" activeTab="7" xr2:uid="{00000000-000D-0000-FFFF-FFFF00000000}"/>
  </bookViews>
  <sheets>
    <sheet name="Overview" sheetId="1" r:id="rId1"/>
    <sheet name="Kafka" sheetId="2" r:id="rId2"/>
    <sheet name="crate" sheetId="3" r:id="rId3"/>
    <sheet name="simple-binary-encoding" sheetId="4" r:id="rId4"/>
    <sheet name="Mekanism" sheetId="5" r:id="rId5"/>
    <sheet name="Graph Data Science" sheetId="6" r:id="rId6"/>
    <sheet name="Google Cloud Storage" sheetId="7" r:id="rId7"/>
    <sheet name="Poset" sheetId="8" r:id="rId8"/>
    <sheet name="Template" sheetId="9" r:id="rId9"/>
  </sheets>
  <calcPr calcId="191029"/>
  <fileRecoveryPr repairLoad="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2" i="9" l="1"/>
  <c r="K8" i="8"/>
  <c r="K7" i="8"/>
  <c r="K6" i="8"/>
  <c r="K5" i="8"/>
  <c r="K4" i="8"/>
  <c r="K3" i="8"/>
  <c r="K2" i="8"/>
  <c r="E2" i="8"/>
  <c r="B2" i="8"/>
  <c r="K21" i="7"/>
  <c r="K20" i="7"/>
  <c r="K19" i="7"/>
  <c r="K18" i="7"/>
  <c r="K17" i="7"/>
  <c r="K16" i="7"/>
  <c r="K15" i="7"/>
  <c r="K14" i="7"/>
  <c r="K13" i="7"/>
  <c r="K12" i="7"/>
  <c r="K11" i="7"/>
  <c r="K10" i="7"/>
  <c r="K9" i="7"/>
  <c r="K8" i="7"/>
  <c r="K7" i="7"/>
  <c r="K6" i="7"/>
  <c r="K5" i="7"/>
  <c r="K4" i="7"/>
  <c r="K3" i="7"/>
  <c r="K2" i="7"/>
  <c r="E2" i="7"/>
  <c r="B2" i="7"/>
  <c r="K16" i="6"/>
  <c r="K15" i="6"/>
  <c r="K14" i="6"/>
  <c r="K13" i="6"/>
  <c r="K12" i="6"/>
  <c r="K11" i="6"/>
  <c r="K10" i="6"/>
  <c r="K9" i="6"/>
  <c r="K8" i="6"/>
  <c r="K7" i="6"/>
  <c r="K6" i="6"/>
  <c r="K5" i="6"/>
  <c r="K4" i="6"/>
  <c r="K3" i="6"/>
  <c r="K2" i="6"/>
  <c r="E2" i="6"/>
  <c r="B2" i="6"/>
  <c r="E2" i="5"/>
  <c r="B2" i="5"/>
  <c r="E2" i="4"/>
  <c r="B2" i="4"/>
  <c r="E2" i="3"/>
  <c r="B2" i="3"/>
  <c r="E2" i="2"/>
  <c r="B2" i="2"/>
  <c r="G3" i="1"/>
  <c r="F3" i="1"/>
</calcChain>
</file>

<file path=xl/sharedStrings.xml><?xml version="1.0" encoding="utf-8"?>
<sst xmlns="http://schemas.openxmlformats.org/spreadsheetml/2006/main" count="1328" uniqueCount="250">
  <si>
    <t>Repository</t>
  </si>
  <si>
    <t>Amount of PBTs</t>
  </si>
  <si>
    <t>Stars</t>
  </si>
  <si>
    <t>Repositories</t>
  </si>
  <si>
    <t>PBTs</t>
  </si>
  <si>
    <t>Use Custom Generators</t>
  </si>
  <si>
    <t>Assert Exceptions</t>
  </si>
  <si>
    <t>Can Be Decomposed</t>
  </si>
  <si>
    <t>Filtered Input</t>
  </si>
  <si>
    <t>Category</t>
  </si>
  <si>
    <t>Count</t>
  </si>
  <si>
    <t>Nr of Tries</t>
  </si>
  <si>
    <t>Occurrences</t>
  </si>
  <si>
    <t>Kafka</t>
  </si>
  <si>
    <t>30.1k</t>
  </si>
  <si>
    <t>Mutation</t>
  </si>
  <si>
    <t>crate</t>
  </si>
  <si>
    <t>4.3k</t>
  </si>
  <si>
    <t>Invariant</t>
  </si>
  <si>
    <t>simple-binary-encoding</t>
  </si>
  <si>
    <t>3.2k</t>
  </si>
  <si>
    <t>Round Trip</t>
  </si>
  <si>
    <t>Mekanism</t>
  </si>
  <si>
    <t>1.5k</t>
  </si>
  <si>
    <t>Test Oracle</t>
  </si>
  <si>
    <t>Graph Data Science</t>
  </si>
  <si>
    <t>Structural Induction</t>
  </si>
  <si>
    <t>Google Cloud Storage</t>
  </si>
  <si>
    <t>Hard to Prove Easy to Verify</t>
  </si>
  <si>
    <t>Poset</t>
  </si>
  <si>
    <t>Different Paths</t>
  </si>
  <si>
    <t>Idempotence</t>
  </si>
  <si>
    <t>Name</t>
  </si>
  <si>
    <t>⭐Stars/Popularity</t>
  </si>
  <si>
    <t>Lines of Code</t>
  </si>
  <si>
    <t>PBT Density</t>
  </si>
  <si>
    <t>Version</t>
  </si>
  <si>
    <t>Summary</t>
  </si>
  <si>
    <t>PBT Test Count</t>
  </si>
  <si>
    <t>Tested Method</t>
  </si>
  <si>
    <t>File</t>
  </si>
  <si>
    <t>Assertion Count</t>
  </si>
  <si>
    <t>Can it be decomposed?</t>
  </si>
  <si>
    <t>What does it test?</t>
  </si>
  <si>
    <t>Functional or non-functional property?</t>
  </si>
  <si>
    <t>Property Category</t>
  </si>
  <si>
    <t>Assumptions?</t>
  </si>
  <si>
    <t>Type of Input</t>
  </si>
  <si>
    <t>General Input Type</t>
  </si>
  <si>
    <t>Filtered Input?</t>
  </si>
  <si>
    <t>Custom Generator?</t>
  </si>
  <si>
    <t>Input used directly?</t>
  </si>
  <si>
    <t>Custom Shrinker?</t>
  </si>
  <si>
    <t>Does it assert exceptions or errors?</t>
  </si>
  <si>
    <t>Nr of tries</t>
  </si>
  <si>
    <t>Notes</t>
  </si>
  <si>
    <t>1,515,791 out of which 1,286,926 (84.9%) are Java</t>
  </si>
  <si>
    <t>3.9.1</t>
  </si>
  <si>
    <t>Mirror of Apache Kafka</t>
  </si>
  <si>
    <t>-</t>
  </si>
  <si>
    <t>PartitionRegistrationTest.java</t>
  </si>
  <si>
    <t>Yes</t>
  </si>
  <si>
    <t>Functionality</t>
  </si>
  <si>
    <t>Functional</t>
  </si>
  <si>
    <t>Instance of custom "PartitionRegistration" class</t>
  </si>
  <si>
    <t>SUT Instance</t>
  </si>
  <si>
    <t>No</t>
  </si>
  <si>
    <t>Default</t>
  </si>
  <si>
    <t>RaftClientTestContext.log.endOffset().offset()</t>
  </si>
  <si>
    <t>KafkaRaftClientFetchTest.java</t>
  </si>
  <si>
    <t>Invariant, Hard to Prove Easy to Verify</t>
  </si>
  <si>
    <t>Instance of custom "MemoryRecords" class made just for tests</t>
  </si>
  <si>
    <t>Arbitrary</t>
  </si>
  <si>
    <t xml:space="preserve">- nested test and deeper nested calls to assert stuff
- could throw AssertionFailedError
- uses afterFailure
</t>
  </si>
  <si>
    <t>Meaning</t>
  </si>
  <si>
    <t>RecordsIterator.hasNext()
RecordsIterator.next()</t>
  </si>
  <si>
    <t>RecordsIteratorTest.java</t>
  </si>
  <si>
    <t>Instance of custom "CompressionType" enum and long value</t>
  </si>
  <si>
    <t>Numerical, Enum</t>
  </si>
  <si>
    <t>- generates enum variant as input, which could technically not exhaust all the variants since it is chosen randomly</t>
  </si>
  <si>
    <t>Combining operations in different orders to get to the same result.</t>
  </si>
  <si>
    <t>Combine an operation with its inverse (exp: serialize and deserialize to get to the same input).</t>
  </si>
  <si>
    <t>Checks if RecordsIterator throws exceptions when iterating over a corrupt CRC when validation is set to true</t>
  </si>
  <si>
    <t>A property that doesn't change during execution.</t>
  </si>
  <si>
    <t>Tests that one "deny" rule that matches makes the authorization result AuthorizationResult.DENIED no matter how many "allow" rules there are</t>
  </si>
  <si>
    <t>StandardAuthorizerPropertyTest.java</t>
  </si>
  <si>
    <t>Instance of "Random" class, a string and a set of strings</t>
  </si>
  <si>
    <t>Tuple, String, Arbitrary</t>
  </si>
  <si>
    <t>- uses the Assume syntax from jqwik
- nested assertion</t>
  </si>
  <si>
    <t>Test results against an alternate version of the code/algorithm.</t>
  </si>
  <si>
    <t>Tests that one "allow" rule that matches makes the authorization result AuthorizationResult.ALLOWED no matter how many "deny" rules that don't match there are</t>
  </si>
  <si>
    <t>The code is complex, but it's easy to verify.</t>
  </si>
  <si>
    <t>MockLogTest.java</t>
  </si>
  <si>
    <t>- uses afterFailure</t>
  </si>
  <si>
    <t>Doing the same operation more than once is the same as doing it once.</t>
  </si>
  <si>
    <t>Integration test for a small amount of voters and observers</t>
  </si>
  <si>
    <t>RaftEventSimulationTest.java</t>
  </si>
  <si>
    <t>Integration</t>
  </si>
  <si>
    <t>3 integers</t>
  </si>
  <si>
    <t>Numerical</t>
  </si>
  <si>
    <t>Prove that a property holds for a smaller set of the input to prove it holds for the entire input.</t>
  </si>
  <si>
    <t>Integration test for a small amount of voters and observers;
cluster.start(leaderId);</t>
  </si>
  <si>
    <t>3 integers and one boolean</t>
  </si>
  <si>
    <t>Numerical, Boolean</t>
  </si>
  <si>
    <t>- uses afterFailure
- one of the assertions is actually an orElseThrow() for an optional (throws an exception if the optional doesn't have a value</t>
  </si>
  <si>
    <t>Integration test for a small amount of voters and observers;
cluster.killAll();</t>
  </si>
  <si>
    <t>881,745 out of  which 804,457 (91,23%) are Java</t>
  </si>
  <si>
    <t>5.10.7</t>
  </si>
  <si>
    <t>Distributed SQL database</t>
  </si>
  <si>
    <t>BitString.compareTo()</t>
  </si>
  <si>
    <t>BitStringTest.java</t>
  </si>
  <si>
    <t>Instance of BitString class</t>
  </si>
  <si>
    <t>ColumnStats&lt;Integer&gt;.nullFraction()</t>
  </si>
  <si>
    <t>ColumnStatsTest.java</t>
  </si>
  <si>
    <t>A list of integers, an int, and a long</t>
  </si>
  <si>
    <t>Numerical, List</t>
  </si>
  <si>
    <t>- uses assumeThat</t>
  </si>
  <si>
    <t>111,092 out of  which 68,350 (61.52%) are Java</t>
  </si>
  <si>
    <t>1.34.1</t>
  </si>
  <si>
    <t>OSI layer 6 presentation for encoding and decoding binary application messages for low-latency financial applications with implementations in Java, C++, Golang, C#, and Rust</t>
  </si>
  <si>
    <t>JsonPrinter.print()</t>
  </si>
  <si>
    <t>JsonPropertyTest.java</t>
  </si>
  <si>
    <t>Instance of custom arbitrary made for testing</t>
  </si>
  <si>
    <t>- uses custom arbitraries</t>
  </si>
  <si>
    <t>XmlSchemaParser.parse()</t>
  </si>
  <si>
    <t>ParserPropertyTest.java</t>
  </si>
  <si>
    <t>- uses custom arbitraries
- throws exceptions</t>
  </si>
  <si>
    <t>dtoClass.getMethod("encodeWithHeaderWith", ...);
dtoClass.getMethod("decodeFrom", ...);</t>
  </si>
  <si>
    <t>DtosPropertyTest.java</t>
  </si>
  <si>
    <t>Yes?
Lots of try catch blocks that throw exceptions</t>
  </si>
  <si>
    <t>- uses custom arbitraries
- throws exceptions
- same test 3 times (one for Java, one for C#, and one for C++)</t>
  </si>
  <si>
    <t>495.797 out of  which 258.955 (52.23%) are Java</t>
  </si>
  <si>
    <t>1.20.1</t>
  </si>
  <si>
    <t>Add-on for a game</t>
  </si>
  <si>
    <t>DistributionTest.getTargets()</t>
  </si>
  <si>
    <t>DistributionPropertyTest.java</t>
  </si>
  <si>
    <t>3/4 integers</t>
  </si>
  <si>
    <t>100k</t>
  </si>
  <si>
    <t>Method</t>
  </si>
  <si>
    <t>674 stars</t>
  </si>
  <si>
    <t>1.145.550 out of  which 529.421 (46,21%) are Java</t>
  </si>
  <si>
    <t>2.16.0</t>
  </si>
  <si>
    <t>This is a plugin for the Neo4j graph database.</t>
  </si>
  <si>
    <t>get(), getPlain(), getOpaque(), getAcquire()</t>
  </si>
  <si>
    <t>1 double value</t>
  </si>
  <si>
    <t>Default(1000)</t>
  </si>
  <si>
    <t>set(), setOpaque(), setPlain(), setRelease()</t>
  </si>
  <si>
    <t>intValue(), longValue(), floatValue(), doubleValue()</t>
  </si>
  <si>
    <t>1/Test</t>
  </si>
  <si>
    <t xml:space="preserve">compareAndSet(), </t>
  </si>
  <si>
    <t>2/Test</t>
  </si>
  <si>
    <t>Yes, to the properties tested in the assertions</t>
  </si>
  <si>
    <t>2 double values</t>
  </si>
  <si>
    <t>weakCompareAndSetPlain()</t>
  </si>
  <si>
    <t>weakCompareAndSetVolatile()</t>
  </si>
  <si>
    <t>weakCompareAndSetAcquire()</t>
  </si>
  <si>
    <t>weakCompareAndSetRelease()</t>
  </si>
  <si>
    <t>compareAndExchange()</t>
  </si>
  <si>
    <t>compareAndExchangeAcquire()</t>
  </si>
  <si>
    <t>compareAndExchangeRelease()</t>
  </si>
  <si>
    <t>getAndAdd()</t>
  </si>
  <si>
    <t>addAndGet()</t>
  </si>
  <si>
    <t>getAndUpdate()</t>
  </si>
  <si>
    <t>updateAndGet()</t>
  </si>
  <si>
    <t>sample()</t>
  </si>
  <si>
    <t>LongUniormSamplerFomRangeTest.java</t>
  </si>
  <si>
    <t>1 IntIntPair</t>
  </si>
  <si>
    <t>Tuple</t>
  </si>
  <si>
    <t>neighborsForKEqualsNMinus1startWithEachOtherAsNeighbors</t>
  </si>
  <si>
    <t>GenerateRandomNeighborsTest.java</t>
  </si>
  <si>
    <t>a</t>
  </si>
  <si>
    <t>What is tested?</t>
  </si>
  <si>
    <t>116 stars</t>
  </si>
  <si>
    <t>332.387 out of which 316.807 (95,31%) are Java</t>
  </si>
  <si>
    <t>2.52.2</t>
  </si>
  <si>
    <t>Java client for Google Cloud Storage</t>
  </si>
  <si>
    <t>Codec&lt;BlobId, Object&gt;.encode()
Codec&lt;BlobId, Object&gt;.decode()</t>
  </si>
  <si>
    <t>Yes, in encoding and decoding</t>
  </si>
  <si>
    <t>Instance of the "Object" class</t>
  </si>
  <si>
    <t>Generator injects null with a probability of 0.5</t>
  </si>
  <si>
    <t>Codec&lt;BlobId, Object&gt;.encode()
Codec&lt;BlobId, Object&gt;.decode() 
Codec&lt;BlobId, StorageObject&gt;.encode() 
Codec&lt;BlobId, StorageObject&gt;.decode()</t>
  </si>
  <si>
    <t>Round Trip, Different Paths</t>
  </si>
  <si>
    <t>Codec&lt;ModelT, ProtoT&gt;.encode() 
Codec&lt;ModelT, ProtoT&gt;.decode()</t>
  </si>
  <si>
    <t>Yes, in decoding and encoding</t>
  </si>
  <si>
    <t>Generic instances of the "ProtoT" type, which is an extensions of the "Message" class</t>
  </si>
  <si>
    <t>- this file defines an abstract, generic property-based test class used by other files that extend it with concrete types such that jqwik runs tests for specific model, proto, and API representations (see files BlobInfoPropertyTest.java, BucketInfoPropertyTest.java, and IamPolicyPropertyTest.java)
- unclear how the classes are generated. Can't find any generators</t>
  </si>
  <si>
    <t>Codec&lt;ModelT, ProtoT&gt;.encode() 
Codec&lt;ModelT, ProtoT&gt;.decode()
Codec&lt;ModelT, ApiaryT&gt;.encode() 
Codec&lt;ModelT, ApiaryT&gt;.decode()</t>
  </si>
  <si>
    <t>Codec&lt;java.time.Duration, Duration&gt;.encode()
Codec&lt;java.time.Duration, Duration&gt;.decode()</t>
  </si>
  <si>
    <t>Instance of the "Duration" class</t>
  </si>
  <si>
    <t>The newHasher() method (from Hashing.crc32c()) chained with 2 calls of the putBytes() method and one of the hash() method</t>
  </si>
  <si>
    <t>Test Oracle, Mutation</t>
  </si>
  <si>
    <t>2 arrays of byte</t>
  </si>
  <si>
    <t>List</t>
  </si>
  <si>
    <t>Codec&lt;OffsetDateTime, Timestamp&gt;.decode()
Codec&lt;OffsetDateTime, Timestamp&gt;.encode()</t>
  </si>
  <si>
    <t>Instance of the custom "Timestamp" class</t>
  </si>
  <si>
    <t>Codec&lt;OffsetDateTime, DateTime&gt;.decode()
Codec&lt;OffsetDateTime, DateTime&gt;.encode()</t>
  </si>
  <si>
    <t>String</t>
  </si>
  <si>
    <t>10k</t>
  </si>
  <si>
    <t>seekReadObjectRequest()</t>
  </si>
  <si>
    <t>Yes, with different generators. This test checks for nulls in different attributes but it could be split into tests that inject null for only one attribute</t>
  </si>
  <si>
    <t>Instance of custom "SeekCase" class created just for the test</t>
  </si>
  <si>
    <t>1. Generator injects null in 4 attributes of the generated class instance with probabilities of 0.6 for the first 2 and 0.3 for the last 2
2. Each assertion assumes that the generated class has null as one or multiple of its attributes</t>
  </si>
  <si>
    <t>ChunkSegmenter.segmentBuffers()</t>
  </si>
  <si>
    <t>Yes, into preserving total size, producing a correct nr of chunks, etc.</t>
  </si>
  <si>
    <t>Instance of custom "TestData" class created just for the test</t>
  </si>
  <si>
    <t>Checks that it can write to a SyncingFileChannel</t>
  </si>
  <si>
    <t>Instance of custom "WriteScenario" class created just for the test</t>
  </si>
  <si>
    <t xml:space="preserve">- throws IO exceptions because it's working with files
-  Generated input is recast to another instance of the same class which seems useless
try (WriteScenario ws = writeScenario) {...}
</t>
  </si>
  <si>
    <t>RewindableContent.writeTo()
RewindableContent.rewindTo()</t>
  </si>
  <si>
    <t>Yes, into throwing an exception, writing, and rewinding</t>
  </si>
  <si>
    <t>Instance of custom "PathScenario" class created just for the test</t>
  </si>
  <si>
    <t>- Generated input is recast to another instance of the same class which seems useless
try (PathScenario s = pathScenario) {...}
- They have a class created for the test that should throw an error on the first assertion</t>
  </si>
  <si>
    <t>Checks length after creating rewindableContent, writes, and rewinds to begining</t>
  </si>
  <si>
    <t>Invariant, Mutation, Round Trip</t>
  </si>
  <si>
    <t>Instance of custom "ByteBuffersScenario" class created just for the test</t>
  </si>
  <si>
    <t>- checks length after creating rewindableContent (invariant), writes (mutation), and rewinds to begining (round trip)</t>
  </si>
  <si>
    <t>Tests writing with a BufferedWritableByteChannel</t>
  </si>
  <si>
    <t>Mutation, Test Oracle</t>
  </si>
  <si>
    <t>Instance of custom "Scenario" class created just for the test</t>
  </si>
  <si>
    <t>- mentions that 25 tries takes around 30s to execute</t>
  </si>
  <si>
    <t>Tests that BufferedWritableByteChannel writes and flushes when full</t>
  </si>
  <si>
    <t>Instance of custom "WriteOps" class created just for the test</t>
  </si>
  <si>
    <t xml:space="preserve">Checks that buffer allocation happens when the size of the bytes written is larger than the buffer and that it doesn't if it's smaller </t>
  </si>
  <si>
    <t>Mutation, Invariant</t>
  </si>
  <si>
    <t>- Checks that buffer allocation happens when the size of the bytes written is larger than the buffer (mutation) and that it doesn't if it's smaller (invariant)</t>
  </si>
  <si>
    <t>ThroughputMovingWindow.avg()</t>
  </si>
  <si>
    <t>Instance of custom "ScenarioTimeline" class created just for the test</t>
  </si>
  <si>
    <t>Instance of custom "ReadOps" class created just for the test</t>
  </si>
  <si>
    <t>0 Stars</t>
  </si>
  <si>
    <t>1788 out of  which 1644 (91.94%) are Java</t>
  </si>
  <si>
    <t>1.0.0</t>
  </si>
  <si>
    <t>Implementation of partially ordered sets in Java.</t>
  </si>
  <si>
    <t>allPermutations()</t>
  </si>
  <si>
    <t>int</t>
  </si>
  <si>
    <t>Default (35000)</t>
  </si>
  <si>
    <t>- Uses small values for generating the posets so it could be induction for larger values?</t>
  </si>
  <si>
    <t>randomPermutations()</t>
  </si>
  <si>
    <t>1/test</t>
  </si>
  <si>
    <t>Invariant, Idempotence</t>
  </si>
  <si>
    <t>- Only uses PBT as a way of repeating the test n times. The method being tested has an element of randomness...
- Actually tests that allPermutations() contains any random permutation, not that the random permutation method is correct
- 2 tests with hardcoded values but jqwik generated amount of tries</t>
  </si>
  <si>
    <t>Poset.getTransitiveExpansion()</t>
  </si>
  <si>
    <t>Custom "Poset" class</t>
  </si>
  <si>
    <t>- Doesn't test edge cases: @Property(edgeCases = EdgeCasesMode.NONE)</t>
  </si>
  <si>
    <t>Poset.getTransitiveReduction()</t>
  </si>
  <si>
    <t>- Seems like he copy-pasted the code and forgot to change the method in 2/3 calls
- Doesn't test edge cases: @Property(edgeCases = EdgeCasesMode.NONE)</t>
  </si>
  <si>
    <t>- Doesn't have assertions, no edge cases
- Catches exceptions and never does anything about them</t>
  </si>
  <si>
    <t>- Again, copy-paste and forgot to change to reduction when collecting statistics
- Same as above</t>
  </si>
  <si>
    <t>- Same as above but no mistakes</t>
  </si>
  <si>
    <t>? out of  which ? (?%) are Java</t>
  </si>
  <si>
    <t>#ERROR!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</si>
</sst>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18" x14ac:knownFonts="1">
    <font>
      <sz val="10"/>
      <color rgb="FF000000"/>
      <name val="Arial"/>
      <scheme val="minor"/>
    </font>
    <font>
      <b/>
      <sz val="10"/>
      <color theme="1"/>
      <name val="Arial"/>
      <scheme val="minor"/>
    </font>
    <font>
      <sz val="10"/>
      <color theme="1"/>
      <name val="Arial"/>
      <scheme val="minor"/>
    </font>
    <font>
      <u/>
      <sz val="10"/>
      <color rgb="FF0000FF"/>
      <name val="Roboto"/>
    </font>
    <font>
      <b/>
      <sz val="10"/>
      <color theme="0"/>
      <name val="Arial"/>
      <scheme val="minor"/>
    </font>
    <font>
      <sz val="10"/>
      <name val="Arial"/>
    </font>
    <font>
      <u/>
      <sz val="10"/>
      <color rgb="FF0000FF"/>
      <name val="Roboto"/>
    </font>
    <font>
      <u/>
      <sz val="10"/>
      <color rgb="FF0000FF"/>
      <name val="Roboto"/>
    </font>
    <font>
      <u/>
      <sz val="10"/>
      <color rgb="FF0000FF"/>
      <name val="Roboto"/>
    </font>
    <font>
      <b/>
      <sz val="10"/>
      <color rgb="FFFFFFFF"/>
      <name val="Arial"/>
    </font>
    <font>
      <sz val="10"/>
      <color theme="1"/>
      <name val="Arial"/>
    </font>
    <font>
      <b/>
      <sz val="30"/>
      <color theme="1"/>
      <name val="Arial"/>
      <scheme val="minor"/>
    </font>
    <font>
      <b/>
      <sz val="10"/>
      <color rgb="FFFFFFFF"/>
      <name val="Roboto"/>
    </font>
    <font>
      <u/>
      <sz val="10"/>
      <color rgb="FF0000FF"/>
      <name val="Roboto"/>
    </font>
    <font>
      <u/>
      <sz val="10"/>
      <color rgb="FF0000FF"/>
      <name val="Roboto"/>
    </font>
    <font>
      <u/>
      <sz val="10"/>
      <color rgb="FF0000FF"/>
      <name val="Roboto"/>
    </font>
    <font>
      <u/>
      <sz val="10"/>
      <color rgb="FF0000FF"/>
      <name val="Roboto"/>
    </font>
    <font>
      <u/>
      <sz val="10"/>
      <color rgb="FF0000FF"/>
      <name val="Roboto"/>
    </font>
  </fonts>
  <fills count="7">
    <fill>
      <patternFill patternType="none"/>
    </fill>
    <fill>
      <patternFill patternType="gray125"/>
    </fill>
    <fill>
      <patternFill patternType="solid">
        <fgColor rgb="FF356854"/>
        <bgColor rgb="FF356854"/>
      </patternFill>
    </fill>
    <fill>
      <patternFill patternType="solid">
        <fgColor rgb="FFF6F8F9"/>
        <bgColor rgb="FFF6F8F9"/>
      </patternFill>
    </fill>
    <fill>
      <patternFill patternType="solid">
        <fgColor rgb="FFFFFFFF"/>
        <bgColor rgb="FFFFFFFF"/>
      </patternFill>
    </fill>
    <fill>
      <patternFill patternType="solid">
        <fgColor theme="5"/>
        <bgColor theme="5"/>
      </patternFill>
    </fill>
    <fill>
      <patternFill patternType="solid">
        <fgColor rgb="FFFF0000"/>
        <bgColor rgb="FFFF0000"/>
      </patternFill>
    </fill>
  </fills>
  <borders count="30">
    <border>
      <left/>
      <right/>
      <top/>
      <bottom/>
      <diagonal/>
    </border>
    <border>
      <left style="thin">
        <color rgb="FF284E3F"/>
      </left>
      <right style="thin">
        <color rgb="FF356854"/>
      </right>
      <top style="thin">
        <color rgb="FF284E3F"/>
      </top>
      <bottom style="thin">
        <color rgb="FF284E3F"/>
      </bottom>
      <diagonal/>
    </border>
    <border>
      <left style="thin">
        <color rgb="FF356854"/>
      </left>
      <right style="thin">
        <color rgb="FF356854"/>
      </right>
      <top style="thin">
        <color rgb="FF284E3F"/>
      </top>
      <bottom style="thin">
        <color rgb="FF284E3F"/>
      </bottom>
      <diagonal/>
    </border>
    <border>
      <left style="thin">
        <color rgb="FF356854"/>
      </left>
      <right style="thin">
        <color rgb="FF284E3F"/>
      </right>
      <top style="thin">
        <color rgb="FF284E3F"/>
      </top>
      <bottom style="thin">
        <color rgb="FF284E3F"/>
      </bottom>
      <diagonal/>
    </border>
    <border>
      <left style="thin">
        <color rgb="FF284E3F"/>
      </left>
      <right style="thin">
        <color rgb="FFFFFFFF"/>
      </right>
      <top style="thin">
        <color rgb="FFFFFFFF"/>
      </top>
      <bottom style="thin">
        <color rgb="FFFFFFFF"/>
      </bottom>
      <diagonal/>
    </border>
    <border>
      <left style="thin">
        <color rgb="FFFFFFFF"/>
      </left>
      <right style="thin">
        <color rgb="FFFFFFFF"/>
      </right>
      <top style="thin">
        <color rgb="FFFFFFFF"/>
      </top>
      <bottom style="thin">
        <color rgb="FFFFFFFF"/>
      </bottom>
      <diagonal/>
    </border>
    <border>
      <left style="thin">
        <color rgb="FFFFFFFF"/>
      </left>
      <right style="thin">
        <color rgb="FF284E3F"/>
      </right>
      <top style="thin">
        <color rgb="FFFFFFFF"/>
      </top>
      <bottom style="thin">
        <color rgb="FFFFFFFF"/>
      </bottom>
      <diagonal/>
    </border>
    <border>
      <left style="thin">
        <color rgb="FF284E3F"/>
      </left>
      <right style="thin">
        <color rgb="FFFFFFFF"/>
      </right>
      <top style="thin">
        <color rgb="FFFFFFFF"/>
      </top>
      <bottom style="thin">
        <color rgb="FF284E3F"/>
      </bottom>
      <diagonal/>
    </border>
    <border>
      <left style="thin">
        <color rgb="FFFFFFFF"/>
      </left>
      <right style="thin">
        <color rgb="FFFFFFFF"/>
      </right>
      <top style="thin">
        <color rgb="FFFFFFFF"/>
      </top>
      <bottom style="thin">
        <color rgb="FF284E3F"/>
      </bottom>
      <diagonal/>
    </border>
    <border>
      <left style="thin">
        <color rgb="FFFFFFFF"/>
      </left>
      <right style="thin">
        <color rgb="FF284E3F"/>
      </right>
      <top style="thin">
        <color rgb="FFFFFFFF"/>
      </top>
      <bottom style="thin">
        <color rgb="FF284E3F"/>
      </bottom>
      <diagonal/>
    </border>
    <border>
      <left style="thin">
        <color rgb="FF284E3F"/>
      </left>
      <right style="thin">
        <color rgb="FFF6F8F9"/>
      </right>
      <top style="thin">
        <color rgb="FFF6F8F9"/>
      </top>
      <bottom style="thin">
        <color rgb="FFF6F8F9"/>
      </bottom>
      <diagonal/>
    </border>
    <border>
      <left style="thin">
        <color rgb="FFF6F8F9"/>
      </left>
      <right style="thin">
        <color rgb="FFF6F8F9"/>
      </right>
      <top style="thin">
        <color rgb="FFF6F8F9"/>
      </top>
      <bottom style="thin">
        <color rgb="FFF6F8F9"/>
      </bottom>
      <diagonal/>
    </border>
    <border>
      <left style="thin">
        <color rgb="FFF6F8F9"/>
      </left>
      <right style="thin">
        <color rgb="FF284E3F"/>
      </right>
      <top style="thin">
        <color rgb="FFF6F8F9"/>
      </top>
      <bottom style="thin">
        <color rgb="FFF6F8F9"/>
      </bottom>
      <diagonal/>
    </border>
    <border>
      <left style="thin">
        <color rgb="FF284E3F"/>
      </left>
      <right style="thin">
        <color rgb="FFF6F8F9"/>
      </right>
      <top style="thin">
        <color rgb="FFF6F8F9"/>
      </top>
      <bottom style="thin">
        <color rgb="FF284E3F"/>
      </bottom>
      <diagonal/>
    </border>
    <border>
      <left style="thin">
        <color rgb="FFF6F8F9"/>
      </left>
      <right style="thin">
        <color rgb="FF284E3F"/>
      </right>
      <top style="thin">
        <color rgb="FFF6F8F9"/>
      </top>
      <bottom style="thin">
        <color rgb="FF284E3F"/>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F6F8F9"/>
      </left>
      <right style="thin">
        <color rgb="FFF6F8F9"/>
      </right>
      <top style="thin">
        <color rgb="FFF6F8F9"/>
      </top>
      <bottom style="thin">
        <color rgb="FF284E3F"/>
      </bottom>
      <diagonal/>
    </border>
    <border>
      <left style="thin">
        <color rgb="FF000000"/>
      </left>
      <right style="thin">
        <color rgb="FFFFFFFF"/>
      </right>
      <top style="thin">
        <color rgb="FF000000"/>
      </top>
      <bottom style="thin">
        <color rgb="FF000000"/>
      </bottom>
      <diagonal/>
    </border>
    <border>
      <left style="thin">
        <color rgb="FFFFFFFF"/>
      </left>
      <right style="thin">
        <color rgb="FFFFFFFF"/>
      </right>
      <top style="thin">
        <color rgb="FF000000"/>
      </top>
      <bottom style="thin">
        <color rgb="FF000000"/>
      </bottom>
      <diagonal/>
    </border>
    <border>
      <left style="thin">
        <color rgb="FFFFFFFF"/>
      </left>
      <right style="thin">
        <color rgb="FF000000"/>
      </right>
      <top style="thin">
        <color rgb="FF000000"/>
      </top>
      <bottom style="thin">
        <color rgb="FF000000"/>
      </bottom>
      <diagonal/>
    </border>
  </borders>
  <cellStyleXfs count="1">
    <xf numFmtId="0" fontId="0" fillId="0" borderId="0"/>
  </cellStyleXfs>
  <cellXfs count="133">
    <xf numFmtId="0" fontId="0" fillId="0" borderId="0" xfId="0"/>
    <xf numFmtId="0" fontId="1" fillId="0" borderId="1" xfId="0" applyFont="1" applyBorder="1" applyAlignment="1">
      <alignment horizontal="left" vertical="center"/>
    </xf>
    <xf numFmtId="0" fontId="1" fillId="0" borderId="2" xfId="0" applyFont="1" applyBorder="1" applyAlignment="1">
      <alignment horizontal="left" vertical="center"/>
    </xf>
    <xf numFmtId="0" fontId="1" fillId="0" borderId="3" xfId="0" applyFont="1" applyBorder="1" applyAlignment="1">
      <alignment horizontal="left" vertical="center"/>
    </xf>
    <xf numFmtId="49" fontId="2" fillId="0" borderId="1" xfId="0" applyNumberFormat="1" applyFont="1" applyBorder="1" applyAlignment="1">
      <alignment horizontal="left" vertical="center"/>
    </xf>
    <xf numFmtId="0" fontId="2" fillId="0" borderId="3" xfId="0" applyFont="1" applyBorder="1" applyAlignment="1">
      <alignment horizontal="left" vertical="center"/>
    </xf>
    <xf numFmtId="0" fontId="2" fillId="0" borderId="0" xfId="0" applyFont="1"/>
    <xf numFmtId="0" fontId="2" fillId="0" borderId="1" xfId="0" applyFont="1" applyBorder="1" applyAlignment="1">
      <alignment horizontal="left" vertical="center"/>
    </xf>
    <xf numFmtId="0" fontId="2" fillId="0" borderId="4" xfId="0" applyFont="1" applyBorder="1" applyAlignment="1">
      <alignment horizontal="left" vertical="center"/>
    </xf>
    <xf numFmtId="0" fontId="2" fillId="0" borderId="5" xfId="0" applyFont="1" applyBorder="1" applyAlignment="1">
      <alignment vertical="center"/>
    </xf>
    <xf numFmtId="0" fontId="2" fillId="0" borderId="6" xfId="0" applyFont="1" applyBorder="1" applyAlignment="1">
      <alignment horizontal="right" vertical="center"/>
    </xf>
    <xf numFmtId="0" fontId="2" fillId="0" borderId="7" xfId="0" applyFont="1" applyBorder="1" applyAlignment="1">
      <alignment vertical="center"/>
    </xf>
    <xf numFmtId="0" fontId="2" fillId="0" borderId="8" xfId="0" applyFont="1" applyBorder="1" applyAlignment="1">
      <alignment vertical="center"/>
    </xf>
    <xf numFmtId="0" fontId="2" fillId="0" borderId="9" xfId="0" applyFont="1" applyBorder="1" applyAlignment="1">
      <alignment vertical="center"/>
    </xf>
    <xf numFmtId="0" fontId="2" fillId="0" borderId="4" xfId="0" applyFont="1" applyBorder="1" applyAlignment="1">
      <alignment vertical="center"/>
    </xf>
    <xf numFmtId="0" fontId="2" fillId="0" borderId="6" xfId="0" applyFont="1" applyBorder="1" applyAlignment="1">
      <alignment vertical="center"/>
    </xf>
    <xf numFmtId="0" fontId="2" fillId="0" borderId="10" xfId="0" applyFont="1" applyBorder="1" applyAlignment="1">
      <alignment horizontal="left" vertical="center"/>
    </xf>
    <xf numFmtId="0" fontId="2" fillId="0" borderId="11" xfId="0" applyFont="1" applyBorder="1" applyAlignment="1">
      <alignment vertical="center"/>
    </xf>
    <xf numFmtId="0" fontId="2" fillId="0" borderId="12" xfId="0" applyFont="1" applyBorder="1" applyAlignment="1">
      <alignment horizontal="right" vertical="center"/>
    </xf>
    <xf numFmtId="0" fontId="2" fillId="0" borderId="10" xfId="0" applyFont="1" applyBorder="1" applyAlignment="1">
      <alignment vertical="center"/>
    </xf>
    <xf numFmtId="0" fontId="2" fillId="0" borderId="12" xfId="0" applyFont="1" applyBorder="1" applyAlignment="1">
      <alignment vertical="center"/>
    </xf>
    <xf numFmtId="0" fontId="2" fillId="0" borderId="7" xfId="0" applyFont="1" applyBorder="1" applyAlignment="1">
      <alignment horizontal="left" vertical="center"/>
    </xf>
    <xf numFmtId="0" fontId="2" fillId="0" borderId="9" xfId="0" applyFont="1" applyBorder="1" applyAlignment="1">
      <alignment horizontal="right" vertical="center"/>
    </xf>
    <xf numFmtId="0" fontId="2" fillId="0" borderId="0" xfId="0" applyFont="1" applyAlignment="1">
      <alignment horizontal="right"/>
    </xf>
    <xf numFmtId="0" fontId="2" fillId="0" borderId="13" xfId="0" applyFont="1" applyBorder="1" applyAlignment="1">
      <alignment vertical="center"/>
    </xf>
    <xf numFmtId="0" fontId="2" fillId="0" borderId="14" xfId="0" applyFont="1" applyBorder="1" applyAlignment="1">
      <alignment vertical="center"/>
    </xf>
    <xf numFmtId="0" fontId="2" fillId="0" borderId="0" xfId="0" applyFont="1" applyAlignment="1">
      <alignment horizontal="center" vertical="center" wrapText="1"/>
    </xf>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49" fontId="1" fillId="0" borderId="2" xfId="0" applyNumberFormat="1" applyFont="1" applyBorder="1" applyAlignment="1">
      <alignment horizontal="center" vertical="center" wrapText="1"/>
    </xf>
    <xf numFmtId="0" fontId="1" fillId="0" borderId="3" xfId="0" applyFont="1" applyBorder="1" applyAlignment="1">
      <alignment horizontal="center" vertical="center" wrapText="1"/>
    </xf>
    <xf numFmtId="0" fontId="3" fillId="0" borderId="7" xfId="0" applyFont="1" applyBorder="1" applyAlignment="1">
      <alignment horizontal="center" vertical="center"/>
    </xf>
    <xf numFmtId="0" fontId="2" fillId="0" borderId="8" xfId="0" applyFont="1" applyBorder="1" applyAlignment="1">
      <alignment horizontal="center" vertical="center"/>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4" xfId="0" applyFont="1" applyBorder="1" applyAlignment="1">
      <alignment horizontal="center" vertical="center"/>
    </xf>
    <xf numFmtId="0" fontId="2" fillId="0" borderId="5" xfId="0" applyFont="1" applyBorder="1" applyAlignment="1">
      <alignment horizontal="center" vertical="center" wrapText="1"/>
    </xf>
    <xf numFmtId="0" fontId="2" fillId="0" borderId="5" xfId="0" applyFont="1" applyBorder="1" applyAlignment="1">
      <alignment horizontal="center" vertical="center"/>
    </xf>
    <xf numFmtId="0" fontId="2" fillId="0" borderId="5" xfId="0" applyFont="1" applyBorder="1" applyAlignment="1">
      <alignment vertical="center" wrapText="1"/>
    </xf>
    <xf numFmtId="0" fontId="2" fillId="0" borderId="6" xfId="0" applyFont="1" applyBorder="1" applyAlignment="1">
      <alignment horizontal="left" vertical="center"/>
    </xf>
    <xf numFmtId="0" fontId="2" fillId="0" borderId="0" xfId="0" applyFont="1" applyAlignment="1">
      <alignment horizontal="center"/>
    </xf>
    <xf numFmtId="0" fontId="2" fillId="0" borderId="10" xfId="0" applyFont="1" applyBorder="1" applyAlignment="1">
      <alignment horizontal="center" vertical="center"/>
    </xf>
    <xf numFmtId="0" fontId="2" fillId="0" borderId="11" xfId="0" applyFont="1" applyBorder="1" applyAlignment="1">
      <alignment horizontal="center" vertical="center" wrapText="1"/>
    </xf>
    <xf numFmtId="0" fontId="2" fillId="0" borderId="11" xfId="0" applyFont="1" applyBorder="1" applyAlignment="1">
      <alignment horizontal="center" vertical="center"/>
    </xf>
    <xf numFmtId="0" fontId="2" fillId="0" borderId="11" xfId="0" applyFont="1" applyBorder="1" applyAlignment="1">
      <alignment vertical="center" wrapText="1"/>
    </xf>
    <xf numFmtId="0" fontId="2" fillId="0" borderId="12" xfId="0" applyFont="1" applyBorder="1" applyAlignment="1">
      <alignment horizontal="left" vertical="center" wrapText="1"/>
    </xf>
    <xf numFmtId="0" fontId="4" fillId="2" borderId="15" xfId="0" applyFont="1" applyFill="1" applyBorder="1" applyAlignment="1">
      <alignment horizontal="center" vertical="center" wrapText="1"/>
    </xf>
    <xf numFmtId="0" fontId="2" fillId="0" borderId="6" xfId="0" applyFont="1" applyBorder="1" applyAlignment="1">
      <alignment horizontal="left" vertical="center" wrapText="1"/>
    </xf>
    <xf numFmtId="0" fontId="2" fillId="0" borderId="18" xfId="0" applyFont="1" applyBorder="1" applyAlignment="1">
      <alignment horizontal="left" vertical="center" wrapText="1"/>
    </xf>
    <xf numFmtId="0" fontId="2" fillId="3" borderId="21" xfId="0" applyFont="1" applyFill="1" applyBorder="1" applyAlignment="1">
      <alignment horizontal="left" vertical="center" wrapText="1"/>
    </xf>
    <xf numFmtId="0" fontId="2" fillId="0" borderId="21" xfId="0" applyFont="1" applyBorder="1" applyAlignment="1">
      <alignment horizontal="left" vertical="center" wrapText="1"/>
    </xf>
    <xf numFmtId="0" fontId="2" fillId="0" borderId="23" xfId="0" applyFont="1" applyBorder="1" applyAlignment="1">
      <alignment horizontal="left" vertical="center" wrapText="1"/>
    </xf>
    <xf numFmtId="0" fontId="2" fillId="0" borderId="13" xfId="0" applyFont="1" applyBorder="1" applyAlignment="1">
      <alignment horizontal="center" vertical="center"/>
    </xf>
    <xf numFmtId="0" fontId="2" fillId="0" borderId="26" xfId="0" applyFont="1" applyBorder="1" applyAlignment="1">
      <alignment horizontal="center" vertical="center" wrapText="1"/>
    </xf>
    <xf numFmtId="0" fontId="2" fillId="0" borderId="26" xfId="0" applyFont="1" applyBorder="1" applyAlignment="1">
      <alignment horizontal="center" vertical="center"/>
    </xf>
    <xf numFmtId="0" fontId="2" fillId="0" borderId="26" xfId="0" applyFont="1" applyBorder="1" applyAlignment="1">
      <alignment vertical="center"/>
    </xf>
    <xf numFmtId="0" fontId="2" fillId="0" borderId="26" xfId="0" applyFont="1" applyBorder="1" applyAlignment="1">
      <alignment vertical="center" wrapText="1"/>
    </xf>
    <xf numFmtId="0" fontId="2" fillId="0" borderId="14" xfId="0" applyFont="1" applyBorder="1" applyAlignment="1">
      <alignment horizontal="left" vertical="center" wrapText="1"/>
    </xf>
    <xf numFmtId="0" fontId="2" fillId="0" borderId="0" xfId="0" applyFont="1" applyAlignment="1">
      <alignment wrapText="1"/>
    </xf>
    <xf numFmtId="0" fontId="2" fillId="0" borderId="0" xfId="0" applyFont="1" applyAlignment="1">
      <alignment vertical="center"/>
    </xf>
    <xf numFmtId="0" fontId="2" fillId="0" borderId="14" xfId="0" applyFont="1" applyBorder="1" applyAlignment="1">
      <alignment horizontal="left" vertical="center"/>
    </xf>
    <xf numFmtId="0" fontId="2" fillId="0" borderId="0" xfId="0" applyFont="1" applyAlignment="1">
      <alignment horizontal="left"/>
    </xf>
    <xf numFmtId="0" fontId="1" fillId="0" borderId="2" xfId="0" applyFont="1" applyBorder="1" applyAlignment="1">
      <alignment horizontal="center" vertical="center"/>
    </xf>
    <xf numFmtId="0" fontId="2" fillId="0" borderId="7" xfId="0" applyFont="1" applyBorder="1" applyAlignment="1">
      <alignment horizontal="center" vertical="center"/>
    </xf>
    <xf numFmtId="0" fontId="2" fillId="0" borderId="8" xfId="0" applyFont="1" applyBorder="1" applyAlignment="1">
      <alignment vertical="center" wrapText="1"/>
    </xf>
    <xf numFmtId="0" fontId="2" fillId="0" borderId="9" xfId="0" applyFont="1" applyBorder="1" applyAlignment="1">
      <alignment horizontal="left" vertical="center" wrapText="1"/>
    </xf>
    <xf numFmtId="0" fontId="2" fillId="0" borderId="0" xfId="0" applyFont="1" applyAlignment="1">
      <alignment horizontal="center" wrapText="1"/>
    </xf>
    <xf numFmtId="0" fontId="2" fillId="0" borderId="9" xfId="0" applyFont="1" applyBorder="1" applyAlignment="1">
      <alignment horizontal="center" vertical="center"/>
    </xf>
    <xf numFmtId="0" fontId="6" fillId="0" borderId="27" xfId="0" applyFont="1" applyBorder="1" applyAlignment="1">
      <alignment horizontal="center" vertical="center"/>
    </xf>
    <xf numFmtId="0" fontId="2" fillId="0" borderId="28" xfId="0" applyFont="1" applyBorder="1" applyAlignment="1">
      <alignment horizontal="center" vertical="center"/>
    </xf>
    <xf numFmtId="0" fontId="2" fillId="0" borderId="28" xfId="0" applyFont="1" applyBorder="1" applyAlignment="1">
      <alignment horizontal="center" vertical="center" wrapText="1"/>
    </xf>
    <xf numFmtId="0" fontId="2" fillId="0" borderId="29" xfId="0" applyFont="1" applyBorder="1" applyAlignment="1">
      <alignment horizontal="center" vertical="center" wrapText="1"/>
    </xf>
    <xf numFmtId="0" fontId="7" fillId="0" borderId="5" xfId="0" applyFont="1" applyBorder="1" applyAlignment="1">
      <alignment horizontal="center" vertical="center"/>
    </xf>
    <xf numFmtId="0" fontId="2" fillId="0" borderId="5" xfId="0" applyFont="1" applyBorder="1" applyAlignment="1">
      <alignment horizontal="left" vertical="center"/>
    </xf>
    <xf numFmtId="0" fontId="2" fillId="0" borderId="6" xfId="0" applyFont="1" applyBorder="1" applyAlignment="1">
      <alignment horizontal="center" vertical="center"/>
    </xf>
    <xf numFmtId="0" fontId="8" fillId="0" borderId="11" xfId="0" applyFont="1" applyBorder="1" applyAlignment="1">
      <alignment horizontal="center" vertical="center"/>
    </xf>
    <xf numFmtId="0" fontId="2" fillId="0" borderId="12" xfId="0" applyFont="1" applyBorder="1" applyAlignment="1">
      <alignment horizontal="center" vertical="center"/>
    </xf>
    <xf numFmtId="0" fontId="9" fillId="2" borderId="15" xfId="0" applyFont="1" applyFill="1" applyBorder="1" applyAlignment="1">
      <alignment horizontal="center" vertical="center" wrapText="1"/>
    </xf>
    <xf numFmtId="0" fontId="10" fillId="0" borderId="18" xfId="0" applyFont="1" applyBorder="1" applyAlignment="1">
      <alignment vertical="center" wrapText="1"/>
    </xf>
    <xf numFmtId="0" fontId="10" fillId="3" borderId="21" xfId="0" applyFont="1" applyFill="1" applyBorder="1" applyAlignment="1">
      <alignment vertical="center" wrapText="1"/>
    </xf>
    <xf numFmtId="0" fontId="10" fillId="0" borderId="21" xfId="0" applyFont="1" applyBorder="1" applyAlignment="1">
      <alignment vertical="center" wrapText="1"/>
    </xf>
    <xf numFmtId="0" fontId="10" fillId="0" borderId="23" xfId="0" applyFont="1" applyBorder="1" applyAlignment="1">
      <alignment vertical="center" wrapText="1"/>
    </xf>
    <xf numFmtId="0" fontId="2" fillId="0" borderId="0" xfId="0" applyFont="1" applyAlignment="1">
      <alignment vertical="top"/>
    </xf>
    <xf numFmtId="0" fontId="11" fillId="0" borderId="0" xfId="0" applyFont="1"/>
    <xf numFmtId="49" fontId="12" fillId="2" borderId="2" xfId="0" applyNumberFormat="1" applyFont="1" applyFill="1" applyBorder="1" applyAlignment="1">
      <alignment horizontal="center" vertical="center" wrapText="1"/>
    </xf>
    <xf numFmtId="0" fontId="2" fillId="0" borderId="5" xfId="0" applyFont="1" applyBorder="1" applyAlignment="1">
      <alignment horizontal="left" vertical="center" wrapText="1"/>
    </xf>
    <xf numFmtId="0" fontId="10" fillId="4" borderId="5" xfId="0" applyFont="1" applyFill="1" applyBorder="1" applyAlignment="1">
      <alignment vertical="center"/>
    </xf>
    <xf numFmtId="0" fontId="2" fillId="5" borderId="5" xfId="0" applyFont="1" applyFill="1" applyBorder="1" applyAlignment="1">
      <alignment horizontal="center" vertical="center" wrapText="1"/>
    </xf>
    <xf numFmtId="0" fontId="2" fillId="0" borderId="11" xfId="0" applyFont="1" applyBorder="1" applyAlignment="1">
      <alignment horizontal="left" vertical="center" wrapText="1"/>
    </xf>
    <xf numFmtId="0" fontId="10" fillId="4" borderId="11" xfId="0" applyFont="1" applyFill="1" applyBorder="1" applyAlignment="1">
      <alignment vertical="center"/>
    </xf>
    <xf numFmtId="0" fontId="2" fillId="5" borderId="11" xfId="0" applyFont="1" applyFill="1" applyBorder="1" applyAlignment="1">
      <alignment horizontal="center" vertical="center" wrapText="1"/>
    </xf>
    <xf numFmtId="0" fontId="9" fillId="2" borderId="15" xfId="0" applyFont="1" applyFill="1" applyBorder="1" applyAlignment="1">
      <alignment horizontal="center" wrapText="1"/>
    </xf>
    <xf numFmtId="0" fontId="13" fillId="0" borderId="5" xfId="0" applyFont="1" applyBorder="1" applyAlignment="1">
      <alignment horizontal="center" vertical="center"/>
    </xf>
    <xf numFmtId="0" fontId="10" fillId="0" borderId="18" xfId="0" applyFont="1" applyBorder="1" applyAlignment="1">
      <alignment wrapText="1"/>
    </xf>
    <xf numFmtId="0" fontId="14" fillId="0" borderId="11" xfId="0" applyFont="1" applyBorder="1" applyAlignment="1">
      <alignment horizontal="center" vertical="center"/>
    </xf>
    <xf numFmtId="0" fontId="10" fillId="3" borderId="21" xfId="0" applyFont="1" applyFill="1" applyBorder="1" applyAlignment="1">
      <alignment wrapText="1"/>
    </xf>
    <xf numFmtId="0" fontId="2" fillId="5" borderId="6" xfId="0" applyFont="1" applyFill="1" applyBorder="1" applyAlignment="1">
      <alignment horizontal="left" vertical="center" wrapText="1"/>
    </xf>
    <xf numFmtId="0" fontId="10" fillId="0" borderId="21" xfId="0" applyFont="1" applyBorder="1" applyAlignment="1">
      <alignment wrapText="1"/>
    </xf>
    <xf numFmtId="0" fontId="2" fillId="5" borderId="12" xfId="0" applyFont="1" applyFill="1" applyBorder="1" applyAlignment="1">
      <alignment horizontal="left" vertical="center" wrapText="1"/>
    </xf>
    <xf numFmtId="0" fontId="10" fillId="0" borderId="23" xfId="0" applyFont="1" applyBorder="1" applyAlignment="1">
      <alignment wrapText="1"/>
    </xf>
    <xf numFmtId="0" fontId="15" fillId="0" borderId="5" xfId="0" applyFont="1" applyBorder="1" applyAlignment="1">
      <alignment horizontal="center" vertical="center" wrapText="1"/>
    </xf>
    <xf numFmtId="0" fontId="16" fillId="0" borderId="11" xfId="0" applyFont="1" applyBorder="1" applyAlignment="1">
      <alignment horizontal="center" vertical="center" wrapText="1"/>
    </xf>
    <xf numFmtId="0" fontId="2" fillId="0" borderId="26" xfId="0" applyFont="1" applyBorder="1" applyAlignment="1">
      <alignment horizontal="left" vertical="center" wrapText="1"/>
    </xf>
    <xf numFmtId="0" fontId="10" fillId="4" borderId="26" xfId="0" applyFont="1" applyFill="1" applyBorder="1" applyAlignment="1">
      <alignment vertical="center"/>
    </xf>
    <xf numFmtId="0" fontId="2" fillId="5" borderId="26" xfId="0" applyFont="1" applyFill="1" applyBorder="1" applyAlignment="1">
      <alignment horizontal="center" vertical="center" wrapText="1"/>
    </xf>
    <xf numFmtId="0" fontId="2" fillId="5" borderId="14" xfId="0" applyFont="1" applyFill="1" applyBorder="1" applyAlignment="1">
      <alignment horizontal="left" vertical="center" wrapText="1"/>
    </xf>
    <xf numFmtId="0" fontId="2" fillId="6" borderId="12" xfId="0" applyFont="1" applyFill="1" applyBorder="1" applyAlignment="1">
      <alignment horizontal="left" vertical="center" wrapText="1"/>
    </xf>
    <xf numFmtId="0" fontId="2" fillId="6" borderId="6" xfId="0" applyFont="1" applyFill="1" applyBorder="1" applyAlignment="1">
      <alignment horizontal="left" vertical="center" wrapText="1"/>
    </xf>
    <xf numFmtId="0" fontId="17" fillId="0" borderId="8" xfId="0" applyFont="1" applyBorder="1" applyAlignment="1">
      <alignment horizontal="center" vertical="center"/>
    </xf>
    <xf numFmtId="0" fontId="2" fillId="6" borderId="9" xfId="0" applyFont="1" applyFill="1" applyBorder="1" applyAlignment="1">
      <alignment horizontal="left" vertical="center" wrapText="1"/>
    </xf>
    <xf numFmtId="0" fontId="4" fillId="2" borderId="16" xfId="0" applyFont="1" applyFill="1" applyBorder="1" applyAlignment="1">
      <alignment horizontal="center" vertical="center" wrapText="1"/>
    </xf>
    <xf numFmtId="0" fontId="5" fillId="0" borderId="16" xfId="0" applyFont="1" applyBorder="1"/>
    <xf numFmtId="0" fontId="5" fillId="0" borderId="17" xfId="0" applyFont="1" applyBorder="1"/>
    <xf numFmtId="0" fontId="2" fillId="0" borderId="19" xfId="0" applyFont="1" applyBorder="1" applyAlignment="1">
      <alignment horizontal="left" vertical="center" wrapText="1"/>
    </xf>
    <xf numFmtId="0" fontId="5" fillId="0" borderId="19" xfId="0" applyFont="1" applyBorder="1"/>
    <xf numFmtId="0" fontId="5" fillId="0" borderId="20" xfId="0" applyFont="1" applyBorder="1"/>
    <xf numFmtId="0" fontId="2" fillId="3" borderId="0" xfId="0" applyFont="1" applyFill="1" applyAlignment="1">
      <alignment horizontal="left" vertical="center" wrapText="1"/>
    </xf>
    <xf numFmtId="0" fontId="0" fillId="0" borderId="0" xfId="0"/>
    <xf numFmtId="0" fontId="5" fillId="0" borderId="22" xfId="0" applyFont="1" applyBorder="1"/>
    <xf numFmtId="0" fontId="2" fillId="0" borderId="0" xfId="0" applyFont="1" applyAlignment="1">
      <alignment horizontal="left" vertical="center" wrapText="1"/>
    </xf>
    <xf numFmtId="0" fontId="2" fillId="0" borderId="24" xfId="0" applyFont="1" applyBorder="1" applyAlignment="1">
      <alignment horizontal="left" vertical="center"/>
    </xf>
    <xf numFmtId="0" fontId="5" fillId="0" borderId="24" xfId="0" applyFont="1" applyBorder="1"/>
    <xf numFmtId="0" fontId="5" fillId="0" borderId="25" xfId="0" applyFont="1" applyBorder="1"/>
    <xf numFmtId="0" fontId="9" fillId="2" borderId="16" xfId="0" applyFont="1" applyFill="1" applyBorder="1" applyAlignment="1">
      <alignment horizontal="center" vertical="center" wrapText="1"/>
    </xf>
    <xf numFmtId="0" fontId="10" fillId="0" borderId="19" xfId="0" applyFont="1" applyBorder="1" applyAlignment="1">
      <alignment vertical="center" wrapText="1"/>
    </xf>
    <xf numFmtId="0" fontId="10" fillId="3" borderId="0" xfId="0" applyFont="1" applyFill="1" applyAlignment="1">
      <alignment vertical="center" wrapText="1"/>
    </xf>
    <xf numFmtId="0" fontId="10" fillId="0" borderId="0" xfId="0" applyFont="1" applyAlignment="1">
      <alignment vertical="center" wrapText="1"/>
    </xf>
    <xf numFmtId="0" fontId="10" fillId="0" borderId="24" xfId="0" applyFont="1" applyBorder="1" applyAlignment="1">
      <alignment vertical="center"/>
    </xf>
    <xf numFmtId="0" fontId="9" fillId="2" borderId="16" xfId="0" applyFont="1" applyFill="1" applyBorder="1" applyAlignment="1">
      <alignment horizontal="center" wrapText="1"/>
    </xf>
    <xf numFmtId="0" fontId="10" fillId="0" borderId="19" xfId="0" applyFont="1" applyBorder="1" applyAlignment="1">
      <alignment wrapText="1"/>
    </xf>
    <xf numFmtId="0" fontId="10" fillId="3" borderId="0" xfId="0" applyFont="1" applyFill="1" applyAlignment="1">
      <alignment wrapText="1"/>
    </xf>
    <xf numFmtId="0" fontId="10" fillId="0" borderId="0" xfId="0" applyFont="1" applyAlignment="1">
      <alignment wrapText="1"/>
    </xf>
    <xf numFmtId="0" fontId="10" fillId="0" borderId="24" xfId="0" applyFont="1" applyBorder="1"/>
  </cellXfs>
  <cellStyles count="1">
    <cellStyle name="Normal" xfId="0" builtinId="0"/>
  </cellStyles>
  <dxfs count="75">
    <dxf>
      <fill>
        <patternFill patternType="solid">
          <fgColor theme="5"/>
          <bgColor theme="5"/>
        </patternFill>
      </fill>
    </dxf>
    <dxf>
      <fill>
        <patternFill patternType="solid">
          <fgColor rgb="FFEA4335"/>
          <bgColor rgb="FFEA4335"/>
        </patternFill>
      </fill>
    </dxf>
    <dxf>
      <fill>
        <patternFill patternType="solid">
          <fgColor theme="5"/>
          <bgColor theme="5"/>
        </patternFill>
      </fill>
    </dxf>
    <dxf>
      <fill>
        <patternFill patternType="solid">
          <fgColor theme="5"/>
          <bgColor theme="5"/>
        </patternFill>
      </fill>
    </dxf>
    <dxf>
      <fill>
        <patternFill patternType="solid">
          <fgColor rgb="FFEA4335"/>
          <bgColor rgb="FFEA4335"/>
        </patternFill>
      </fill>
    </dxf>
    <dxf>
      <fill>
        <patternFill patternType="solid">
          <fgColor theme="5"/>
          <bgColor theme="5"/>
        </patternFill>
      </fill>
    </dxf>
    <dxf>
      <fill>
        <patternFill patternType="solid">
          <fgColor theme="5"/>
          <bgColor theme="5"/>
        </patternFill>
      </fill>
    </dxf>
    <dxf>
      <fill>
        <patternFill patternType="solid">
          <fgColor theme="5"/>
          <bgColor theme="5"/>
        </patternFill>
      </fill>
    </dxf>
    <dxf>
      <fill>
        <patternFill patternType="solid">
          <fgColor rgb="FFEA4335"/>
          <bgColor rgb="FFEA4335"/>
        </patternFill>
      </fill>
    </dxf>
    <dxf>
      <fill>
        <patternFill patternType="solid">
          <fgColor theme="5"/>
          <bgColor theme="5"/>
        </patternFill>
      </fill>
    </dxf>
    <dxf>
      <fill>
        <patternFill patternType="solid">
          <fgColor theme="5"/>
          <bgColor theme="5"/>
        </patternFill>
      </fill>
    </dxf>
    <dxf>
      <fill>
        <patternFill patternType="solid">
          <fgColor theme="5"/>
          <bgColor theme="5"/>
        </patternFill>
      </fill>
    </dxf>
    <dxf>
      <fill>
        <patternFill patternType="solid">
          <fgColor rgb="FFEA4335"/>
          <bgColor rgb="FFEA4335"/>
        </patternFill>
      </fill>
    </dxf>
    <dxf>
      <fill>
        <patternFill patternType="solid">
          <fgColor theme="5"/>
          <bgColor theme="5"/>
        </patternFill>
      </fill>
    </dxf>
    <dxf>
      <fill>
        <patternFill patternType="solid">
          <fgColor rgb="FFEA4335"/>
          <bgColor rgb="FFEA4335"/>
        </patternFill>
      </fill>
    </dxf>
    <dxf>
      <fill>
        <patternFill patternType="solid">
          <fgColor rgb="FFF6F8F9"/>
          <bgColor rgb="FFF6F8F9"/>
        </patternFill>
      </fill>
    </dxf>
    <dxf>
      <fill>
        <patternFill patternType="solid">
          <fgColor rgb="FFFFFFFF"/>
          <bgColor rgb="FFFFFFFF"/>
        </patternFill>
      </fill>
    </dxf>
    <dxf>
      <fill>
        <patternFill patternType="solid">
          <fgColor rgb="FF356854"/>
          <bgColor rgb="FF356854"/>
        </patternFill>
      </fill>
    </dxf>
    <dxf>
      <fill>
        <patternFill patternType="solid">
          <fgColor rgb="FFF6F8F9"/>
          <bgColor rgb="FFF6F8F9"/>
        </patternFill>
      </fill>
    </dxf>
    <dxf>
      <fill>
        <patternFill patternType="solid">
          <fgColor rgb="FFFFFFFF"/>
          <bgColor rgb="FFFFFFFF"/>
        </patternFill>
      </fill>
    </dxf>
    <dxf>
      <fill>
        <patternFill patternType="solid">
          <fgColor rgb="FF356854"/>
          <bgColor rgb="FF356854"/>
        </patternFill>
      </fill>
    </dxf>
    <dxf>
      <fill>
        <patternFill patternType="solid">
          <fgColor rgb="FFF6F8F9"/>
          <bgColor rgb="FFF6F8F9"/>
        </patternFill>
      </fill>
    </dxf>
    <dxf>
      <fill>
        <patternFill patternType="solid">
          <fgColor rgb="FFFFFFFF"/>
          <bgColor rgb="FFFFFFFF"/>
        </patternFill>
      </fill>
    </dxf>
    <dxf>
      <fill>
        <patternFill patternType="solid">
          <fgColor rgb="FF356854"/>
          <bgColor rgb="FF356854"/>
        </patternFill>
      </fill>
    </dxf>
    <dxf>
      <fill>
        <patternFill patternType="solid">
          <fgColor rgb="FFF6F8F9"/>
          <bgColor rgb="FFF6F8F9"/>
        </patternFill>
      </fill>
    </dxf>
    <dxf>
      <fill>
        <patternFill patternType="solid">
          <fgColor rgb="FFFFFFFF"/>
          <bgColor rgb="FFFFFFFF"/>
        </patternFill>
      </fill>
    </dxf>
    <dxf>
      <fill>
        <patternFill patternType="solid">
          <fgColor rgb="FF356854"/>
          <bgColor rgb="FF356854"/>
        </patternFill>
      </fill>
    </dxf>
    <dxf>
      <fill>
        <patternFill patternType="solid">
          <fgColor rgb="FFF6F8F9"/>
          <bgColor rgb="FFF6F8F9"/>
        </patternFill>
      </fill>
    </dxf>
    <dxf>
      <fill>
        <patternFill patternType="solid">
          <fgColor rgb="FFFFFFFF"/>
          <bgColor rgb="FFFFFFFF"/>
        </patternFill>
      </fill>
    </dxf>
    <dxf>
      <fill>
        <patternFill patternType="solid">
          <fgColor rgb="FF356854"/>
          <bgColor rgb="FF356854"/>
        </patternFill>
      </fill>
    </dxf>
    <dxf>
      <fill>
        <patternFill patternType="solid">
          <fgColor rgb="FFF6F8F9"/>
          <bgColor rgb="FFF6F8F9"/>
        </patternFill>
      </fill>
    </dxf>
    <dxf>
      <fill>
        <patternFill patternType="solid">
          <fgColor rgb="FFFFFFFF"/>
          <bgColor rgb="FFFFFFFF"/>
        </patternFill>
      </fill>
    </dxf>
    <dxf>
      <fill>
        <patternFill patternType="solid">
          <fgColor rgb="FF356854"/>
          <bgColor rgb="FF356854"/>
        </patternFill>
      </fill>
    </dxf>
    <dxf>
      <fill>
        <patternFill patternType="solid">
          <fgColor rgb="FFF6F8F9"/>
          <bgColor rgb="FFF6F8F9"/>
        </patternFill>
      </fill>
    </dxf>
    <dxf>
      <fill>
        <patternFill patternType="solid">
          <fgColor rgb="FFFFFFFF"/>
          <bgColor rgb="FFFFFFFF"/>
        </patternFill>
      </fill>
    </dxf>
    <dxf>
      <fill>
        <patternFill patternType="solid">
          <fgColor rgb="FF356854"/>
          <bgColor rgb="FF356854"/>
        </patternFill>
      </fill>
    </dxf>
    <dxf>
      <fill>
        <patternFill patternType="solid">
          <fgColor rgb="FFF6F8F9"/>
          <bgColor rgb="FFF6F8F9"/>
        </patternFill>
      </fill>
    </dxf>
    <dxf>
      <fill>
        <patternFill patternType="solid">
          <fgColor rgb="FFFFFFFF"/>
          <bgColor rgb="FFFFFFFF"/>
        </patternFill>
      </fill>
    </dxf>
    <dxf>
      <fill>
        <patternFill patternType="solid">
          <fgColor rgb="FF356854"/>
          <bgColor rgb="FF356854"/>
        </patternFill>
      </fill>
    </dxf>
    <dxf>
      <fill>
        <patternFill patternType="solid">
          <fgColor rgb="FFF6F8F9"/>
          <bgColor rgb="FFF6F8F9"/>
        </patternFill>
      </fill>
    </dxf>
    <dxf>
      <fill>
        <patternFill patternType="solid">
          <fgColor rgb="FFFFFFFF"/>
          <bgColor rgb="FFFFFFFF"/>
        </patternFill>
      </fill>
    </dxf>
    <dxf>
      <fill>
        <patternFill patternType="solid">
          <fgColor rgb="FF356854"/>
          <bgColor rgb="FF356854"/>
        </patternFill>
      </fill>
    </dxf>
    <dxf>
      <fill>
        <patternFill patternType="solid">
          <fgColor rgb="FFF6F8F9"/>
          <bgColor rgb="FFF6F8F9"/>
        </patternFill>
      </fill>
    </dxf>
    <dxf>
      <fill>
        <patternFill patternType="solid">
          <fgColor rgb="FFFFFFFF"/>
          <bgColor rgb="FFFFFFFF"/>
        </patternFill>
      </fill>
    </dxf>
    <dxf>
      <fill>
        <patternFill patternType="solid">
          <fgColor rgb="FF356854"/>
          <bgColor rgb="FF356854"/>
        </patternFill>
      </fill>
    </dxf>
    <dxf>
      <fill>
        <patternFill patternType="solid">
          <fgColor rgb="FFF6F8F9"/>
          <bgColor rgb="FFF6F8F9"/>
        </patternFill>
      </fill>
    </dxf>
    <dxf>
      <fill>
        <patternFill patternType="solid">
          <fgColor rgb="FFFFFFFF"/>
          <bgColor rgb="FFFFFFFF"/>
        </patternFill>
      </fill>
    </dxf>
    <dxf>
      <fill>
        <patternFill patternType="solid">
          <fgColor rgb="FF356854"/>
          <bgColor rgb="FF356854"/>
        </patternFill>
      </fill>
    </dxf>
    <dxf>
      <fill>
        <patternFill patternType="solid">
          <fgColor rgb="FFF6F8F9"/>
          <bgColor rgb="FFF6F8F9"/>
        </patternFill>
      </fill>
    </dxf>
    <dxf>
      <fill>
        <patternFill patternType="solid">
          <fgColor rgb="FFFFFFFF"/>
          <bgColor rgb="FFFFFFFF"/>
        </patternFill>
      </fill>
    </dxf>
    <dxf>
      <fill>
        <patternFill patternType="solid">
          <fgColor rgb="FF356854"/>
          <bgColor rgb="FF356854"/>
        </patternFill>
      </fill>
    </dxf>
    <dxf>
      <fill>
        <patternFill patternType="solid">
          <fgColor rgb="FFF6F8F9"/>
          <bgColor rgb="FFF6F8F9"/>
        </patternFill>
      </fill>
    </dxf>
    <dxf>
      <fill>
        <patternFill patternType="solid">
          <fgColor rgb="FFFFFFFF"/>
          <bgColor rgb="FFFFFFFF"/>
        </patternFill>
      </fill>
    </dxf>
    <dxf>
      <fill>
        <patternFill patternType="solid">
          <fgColor rgb="FF356854"/>
          <bgColor rgb="FF356854"/>
        </patternFill>
      </fill>
    </dxf>
    <dxf>
      <fill>
        <patternFill patternType="solid">
          <fgColor rgb="FFF6F8F9"/>
          <bgColor rgb="FFF6F8F9"/>
        </patternFill>
      </fill>
    </dxf>
    <dxf>
      <fill>
        <patternFill patternType="solid">
          <fgColor rgb="FFFFFFFF"/>
          <bgColor rgb="FFFFFFFF"/>
        </patternFill>
      </fill>
    </dxf>
    <dxf>
      <fill>
        <patternFill patternType="solid">
          <fgColor rgb="FF356854"/>
          <bgColor rgb="FF356854"/>
        </patternFill>
      </fill>
    </dxf>
    <dxf>
      <fill>
        <patternFill patternType="solid">
          <fgColor rgb="FFF6F8F9"/>
          <bgColor rgb="FFF6F8F9"/>
        </patternFill>
      </fill>
    </dxf>
    <dxf>
      <fill>
        <patternFill patternType="solid">
          <fgColor rgb="FFFFFFFF"/>
          <bgColor rgb="FFFFFFFF"/>
        </patternFill>
      </fill>
    </dxf>
    <dxf>
      <fill>
        <patternFill patternType="solid">
          <fgColor rgb="FF356854"/>
          <bgColor rgb="FF356854"/>
        </patternFill>
      </fill>
    </dxf>
    <dxf>
      <fill>
        <patternFill patternType="solid">
          <fgColor rgb="FFF6F8F9"/>
          <bgColor rgb="FFF6F8F9"/>
        </patternFill>
      </fill>
    </dxf>
    <dxf>
      <fill>
        <patternFill patternType="solid">
          <fgColor rgb="FFFFFFFF"/>
          <bgColor rgb="FFFFFFFF"/>
        </patternFill>
      </fill>
    </dxf>
    <dxf>
      <fill>
        <patternFill patternType="solid">
          <fgColor rgb="FF356854"/>
          <bgColor rgb="FF356854"/>
        </patternFill>
      </fill>
    </dxf>
    <dxf>
      <fill>
        <patternFill patternType="solid">
          <fgColor rgb="FFF6F8F9"/>
          <bgColor rgb="FFF6F8F9"/>
        </patternFill>
      </fill>
    </dxf>
    <dxf>
      <fill>
        <patternFill patternType="solid">
          <fgColor rgb="FFFFFFFF"/>
          <bgColor rgb="FFFFFFFF"/>
        </patternFill>
      </fill>
    </dxf>
    <dxf>
      <fill>
        <patternFill patternType="solid">
          <fgColor rgb="FF356854"/>
          <bgColor rgb="FF356854"/>
        </patternFill>
      </fill>
    </dxf>
    <dxf>
      <fill>
        <patternFill patternType="solid">
          <fgColor rgb="FFF6F8F9"/>
          <bgColor rgb="FFF6F8F9"/>
        </patternFill>
      </fill>
    </dxf>
    <dxf>
      <fill>
        <patternFill patternType="solid">
          <fgColor rgb="FFFFFFFF"/>
          <bgColor rgb="FFFFFFFF"/>
        </patternFill>
      </fill>
    </dxf>
    <dxf>
      <fill>
        <patternFill patternType="solid">
          <fgColor rgb="FF356854"/>
          <bgColor rgb="FF356854"/>
        </patternFill>
      </fill>
    </dxf>
    <dxf>
      <fill>
        <patternFill patternType="solid">
          <fgColor rgb="FFF6F8F9"/>
          <bgColor rgb="FFF6F8F9"/>
        </patternFill>
      </fill>
    </dxf>
    <dxf>
      <fill>
        <patternFill patternType="solid">
          <fgColor rgb="FFFFFFFF"/>
          <bgColor rgb="FFFFFFFF"/>
        </patternFill>
      </fill>
    </dxf>
    <dxf>
      <fill>
        <patternFill patternType="solid">
          <fgColor rgb="FF356854"/>
          <bgColor rgb="FF356854"/>
        </patternFill>
      </fill>
    </dxf>
    <dxf>
      <fill>
        <patternFill patternType="solid">
          <fgColor rgb="FFF6F8F9"/>
          <bgColor rgb="FFF6F8F9"/>
        </patternFill>
      </fill>
    </dxf>
    <dxf>
      <fill>
        <patternFill patternType="solid">
          <fgColor rgb="FFFFFFFF"/>
          <bgColor rgb="FFFFFFFF"/>
        </patternFill>
      </fill>
    </dxf>
    <dxf>
      <fill>
        <patternFill patternType="solid">
          <fgColor rgb="FF356854"/>
          <bgColor rgb="FF356854"/>
        </patternFill>
      </fill>
    </dxf>
  </dxfs>
  <tableStyles count="20">
    <tableStyle name="Overview-style" pivot="0" count="3" xr9:uid="{00000000-0011-0000-FFFF-FFFF00000000}">
      <tableStyleElement type="headerRow" dxfId="74"/>
      <tableStyleElement type="firstRowStripe" dxfId="73"/>
      <tableStyleElement type="secondRowStripe" dxfId="72"/>
    </tableStyle>
    <tableStyle name="Overview-style 2" pivot="0" count="3" xr9:uid="{00000000-0011-0000-FFFF-FFFF01000000}">
      <tableStyleElement type="headerRow" dxfId="71"/>
      <tableStyleElement type="firstRowStripe" dxfId="70"/>
      <tableStyleElement type="secondRowStripe" dxfId="69"/>
    </tableStyle>
    <tableStyle name="Overview-style 3" pivot="0" count="3" xr9:uid="{00000000-0011-0000-FFFF-FFFF02000000}">
      <tableStyleElement type="headerRow" dxfId="68"/>
      <tableStyleElement type="firstRowStripe" dxfId="67"/>
      <tableStyleElement type="secondRowStripe" dxfId="66"/>
    </tableStyle>
    <tableStyle name="Overview-style 4" pivot="0" count="3" xr9:uid="{00000000-0011-0000-FFFF-FFFF03000000}">
      <tableStyleElement type="headerRow" dxfId="65"/>
      <tableStyleElement type="firstRowStripe" dxfId="64"/>
      <tableStyleElement type="secondRowStripe" dxfId="63"/>
    </tableStyle>
    <tableStyle name="Kafka-style" pivot="0" count="3" xr9:uid="{00000000-0011-0000-FFFF-FFFF04000000}">
      <tableStyleElement type="headerRow" dxfId="62"/>
      <tableStyleElement type="firstRowStripe" dxfId="61"/>
      <tableStyleElement type="secondRowStripe" dxfId="60"/>
    </tableStyle>
    <tableStyle name="Kafka-style 2" pivot="0" count="3" xr9:uid="{00000000-0011-0000-FFFF-FFFF05000000}">
      <tableStyleElement type="headerRow" dxfId="59"/>
      <tableStyleElement type="firstRowStripe" dxfId="58"/>
      <tableStyleElement type="secondRowStripe" dxfId="57"/>
    </tableStyle>
    <tableStyle name="crate-style" pivot="0" count="3" xr9:uid="{00000000-0011-0000-FFFF-FFFF06000000}">
      <tableStyleElement type="headerRow" dxfId="56"/>
      <tableStyleElement type="firstRowStripe" dxfId="55"/>
      <tableStyleElement type="secondRowStripe" dxfId="54"/>
    </tableStyle>
    <tableStyle name="crate-style 2" pivot="0" count="3" xr9:uid="{00000000-0011-0000-FFFF-FFFF07000000}">
      <tableStyleElement type="headerRow" dxfId="53"/>
      <tableStyleElement type="firstRowStripe" dxfId="52"/>
      <tableStyleElement type="secondRowStripe" dxfId="51"/>
    </tableStyle>
    <tableStyle name="simple-binary-encoding-style" pivot="0" count="3" xr9:uid="{00000000-0011-0000-FFFF-FFFF08000000}">
      <tableStyleElement type="headerRow" dxfId="50"/>
      <tableStyleElement type="firstRowStripe" dxfId="49"/>
      <tableStyleElement type="secondRowStripe" dxfId="48"/>
    </tableStyle>
    <tableStyle name="simple-binary-encoding-style 2" pivot="0" count="3" xr9:uid="{00000000-0011-0000-FFFF-FFFF09000000}">
      <tableStyleElement type="headerRow" dxfId="47"/>
      <tableStyleElement type="firstRowStripe" dxfId="46"/>
      <tableStyleElement type="secondRowStripe" dxfId="45"/>
    </tableStyle>
    <tableStyle name="Mekanism-style" pivot="0" count="3" xr9:uid="{00000000-0011-0000-FFFF-FFFF0A000000}">
      <tableStyleElement type="headerRow" dxfId="44"/>
      <tableStyleElement type="firstRowStripe" dxfId="43"/>
      <tableStyleElement type="secondRowStripe" dxfId="42"/>
    </tableStyle>
    <tableStyle name="Mekanism-style 2" pivot="0" count="3" xr9:uid="{00000000-0011-0000-FFFF-FFFF0B000000}">
      <tableStyleElement type="headerRow" dxfId="41"/>
      <tableStyleElement type="firstRowStripe" dxfId="40"/>
      <tableStyleElement type="secondRowStripe" dxfId="39"/>
    </tableStyle>
    <tableStyle name="Graph Data Science-style" pivot="0" count="3" xr9:uid="{00000000-0011-0000-FFFF-FFFF0C000000}">
      <tableStyleElement type="headerRow" dxfId="38"/>
      <tableStyleElement type="firstRowStripe" dxfId="37"/>
      <tableStyleElement type="secondRowStripe" dxfId="36"/>
    </tableStyle>
    <tableStyle name="Graph Data Science-style 2" pivot="0" count="3" xr9:uid="{00000000-0011-0000-FFFF-FFFF0D000000}">
      <tableStyleElement type="headerRow" dxfId="35"/>
      <tableStyleElement type="firstRowStripe" dxfId="34"/>
      <tableStyleElement type="secondRowStripe" dxfId="33"/>
    </tableStyle>
    <tableStyle name="Google Cloud Storage-style" pivot="0" count="3" xr9:uid="{00000000-0011-0000-FFFF-FFFF0E000000}">
      <tableStyleElement type="headerRow" dxfId="32"/>
      <tableStyleElement type="firstRowStripe" dxfId="31"/>
      <tableStyleElement type="secondRowStripe" dxfId="30"/>
    </tableStyle>
    <tableStyle name="Google Cloud Storage-style 2" pivot="0" count="3" xr9:uid="{00000000-0011-0000-FFFF-FFFF0F000000}">
      <tableStyleElement type="headerRow" dxfId="29"/>
      <tableStyleElement type="firstRowStripe" dxfId="28"/>
      <tableStyleElement type="secondRowStripe" dxfId="27"/>
    </tableStyle>
    <tableStyle name="Poset-style" pivot="0" count="3" xr9:uid="{00000000-0011-0000-FFFF-FFFF10000000}">
      <tableStyleElement type="headerRow" dxfId="26"/>
      <tableStyleElement type="firstRowStripe" dxfId="25"/>
      <tableStyleElement type="secondRowStripe" dxfId="24"/>
    </tableStyle>
    <tableStyle name="Poset-style 2" pivot="0" count="3" xr9:uid="{00000000-0011-0000-FFFF-FFFF11000000}">
      <tableStyleElement type="headerRow" dxfId="23"/>
      <tableStyleElement type="firstRowStripe" dxfId="22"/>
      <tableStyleElement type="secondRowStripe" dxfId="21"/>
    </tableStyle>
    <tableStyle name="Template-style" pivot="0" count="3" xr9:uid="{00000000-0011-0000-FFFF-FFFF12000000}">
      <tableStyleElement type="headerRow" dxfId="20"/>
      <tableStyleElement type="firstRowStripe" dxfId="19"/>
      <tableStyleElement type="secondRowStripe" dxfId="18"/>
    </tableStyle>
    <tableStyle name="Template-style 2" pivot="0" count="3" xr9:uid="{00000000-0011-0000-FFFF-FFFF13000000}">
      <tableStyleElement type="headerRow" dxfId="17"/>
      <tableStyleElement type="firstRowStripe" dxfId="16"/>
      <tableStyleElement type="secondRowStripe" dxfId="15"/>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Repository_Overview" displayName="Repository_Overview" ref="B2:D9">
  <tableColumns count="3">
    <tableColumn id="1" xr3:uid="{00000000-0010-0000-0000-000001000000}" name="Repository"/>
    <tableColumn id="2" xr3:uid="{00000000-0010-0000-0000-000002000000}" name="Amount of PBTs"/>
    <tableColumn id="3" xr3:uid="{00000000-0010-0000-0000-000003000000}" name="Stars"/>
  </tableColumns>
  <tableStyleInfo name="Overview-style" showFirstColumn="1" showLastColumn="1" showRowStripes="1"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00000000-000C-0000-FFFF-FFFF09000000}" name="Test_Checklist_5" displayName="Test_Checklist_5" ref="I1:Z4">
  <tableColumns count="18">
    <tableColumn id="1" xr3:uid="{00000000-0010-0000-0900-000001000000}" name="PBT Test Count"/>
    <tableColumn id="2" xr3:uid="{00000000-0010-0000-0900-000002000000}" name="Tested Method"/>
    <tableColumn id="3" xr3:uid="{00000000-0010-0000-0900-000003000000}" name="File"/>
    <tableColumn id="4" xr3:uid="{00000000-0010-0000-0900-000004000000}" name="Assertion Count"/>
    <tableColumn id="5" xr3:uid="{00000000-0010-0000-0900-000005000000}" name="Can it be decomposed?"/>
    <tableColumn id="6" xr3:uid="{00000000-0010-0000-0900-000006000000}" name="What does it test?"/>
    <tableColumn id="7" xr3:uid="{00000000-0010-0000-0900-000007000000}" name="Functional or non-functional property?"/>
    <tableColumn id="8" xr3:uid="{00000000-0010-0000-0900-000008000000}" name="Property Category"/>
    <tableColumn id="9" xr3:uid="{00000000-0010-0000-0900-000009000000}" name="Assumptions?"/>
    <tableColumn id="10" xr3:uid="{00000000-0010-0000-0900-00000A000000}" name="Type of Input"/>
    <tableColumn id="11" xr3:uid="{00000000-0010-0000-0900-00000B000000}" name="General Input Type"/>
    <tableColumn id="12" xr3:uid="{00000000-0010-0000-0900-00000C000000}" name="Filtered Input?"/>
    <tableColumn id="13" xr3:uid="{00000000-0010-0000-0900-00000D000000}" name="Custom Generator?"/>
    <tableColumn id="14" xr3:uid="{00000000-0010-0000-0900-00000E000000}" name="Input used directly?"/>
    <tableColumn id="15" xr3:uid="{00000000-0010-0000-0900-00000F000000}" name="Custom Shrinker?"/>
    <tableColumn id="16" xr3:uid="{00000000-0010-0000-0900-000010000000}" name="Does it assert exceptions or errors?"/>
    <tableColumn id="17" xr3:uid="{00000000-0010-0000-0900-000011000000}" name="Nr of tries"/>
    <tableColumn id="18" xr3:uid="{00000000-0010-0000-0900-000012000000}" name="Notes"/>
  </tableColumns>
  <tableStyleInfo name="simple-binary-encoding-style 2" showFirstColumn="1" showLastColumn="1" showRowStripes="1" showColumnStripes="0"/>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00000000-000C-0000-FFFF-FFFF0A000000}" name="Repository_Checklist_8" displayName="Repository_Checklist_8" ref="B1:G2">
  <tableColumns count="6">
    <tableColumn id="1" xr3:uid="{00000000-0010-0000-0A00-000001000000}" name="Name"/>
    <tableColumn id="2" xr3:uid="{00000000-0010-0000-0A00-000002000000}" name="⭐Stars/Popularity"/>
    <tableColumn id="3" xr3:uid="{00000000-0010-0000-0A00-000003000000}" name="Lines of Code"/>
    <tableColumn id="4" xr3:uid="{00000000-0010-0000-0A00-000004000000}" name="PBT Density"/>
    <tableColumn id="5" xr3:uid="{00000000-0010-0000-0A00-000005000000}" name="Version"/>
    <tableColumn id="6" xr3:uid="{00000000-0010-0000-0A00-000006000000}" name="Summary"/>
  </tableColumns>
  <tableStyleInfo name="Mekanism-style" showFirstColumn="1" showLastColumn="1" showRowStripes="1" showColumnStripes="0"/>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00000000-000C-0000-FFFF-FFFF0B000000}" name="Test_Checklist_8" displayName="Test_Checklist_8" ref="I1:Z2">
  <tableColumns count="18">
    <tableColumn id="1" xr3:uid="{00000000-0010-0000-0B00-000001000000}" name="PBT Test Count"/>
    <tableColumn id="2" xr3:uid="{00000000-0010-0000-0B00-000002000000}" name="Tested Method"/>
    <tableColumn id="3" xr3:uid="{00000000-0010-0000-0B00-000003000000}" name="File"/>
    <tableColumn id="4" xr3:uid="{00000000-0010-0000-0B00-000004000000}" name="Assertion Count"/>
    <tableColumn id="5" xr3:uid="{00000000-0010-0000-0B00-000005000000}" name="Can it be decomposed?"/>
    <tableColumn id="6" xr3:uid="{00000000-0010-0000-0B00-000006000000}" name="What does it test?"/>
    <tableColumn id="7" xr3:uid="{00000000-0010-0000-0B00-000007000000}" name="Functional or non-functional property?"/>
    <tableColumn id="8" xr3:uid="{00000000-0010-0000-0B00-000008000000}" name="Property Category"/>
    <tableColumn id="9" xr3:uid="{00000000-0010-0000-0B00-000009000000}" name="Assumptions?"/>
    <tableColumn id="10" xr3:uid="{00000000-0010-0000-0B00-00000A000000}" name="Type of Input"/>
    <tableColumn id="11" xr3:uid="{00000000-0010-0000-0B00-00000B000000}" name="General Input Type"/>
    <tableColumn id="12" xr3:uid="{00000000-0010-0000-0B00-00000C000000}" name="Filtered Input?"/>
    <tableColumn id="13" xr3:uid="{00000000-0010-0000-0B00-00000D000000}" name="Custom Generator?"/>
    <tableColumn id="14" xr3:uid="{00000000-0010-0000-0B00-00000E000000}" name="Input used directly?"/>
    <tableColumn id="15" xr3:uid="{00000000-0010-0000-0B00-00000F000000}" name="Custom Shrinker?"/>
    <tableColumn id="16" xr3:uid="{00000000-0010-0000-0B00-000010000000}" name="Does it assert exceptions or errors?"/>
    <tableColumn id="17" xr3:uid="{00000000-0010-0000-0B00-000011000000}" name="Nr of tries"/>
    <tableColumn id="18" xr3:uid="{00000000-0010-0000-0B00-000012000000}" name="Notes"/>
  </tableColumns>
  <tableStyleInfo name="Mekanism-style 2" showFirstColumn="1" showLastColumn="1" showRowStripes="1" showColumnStripes="0"/>
</table>
</file>

<file path=xl/tables/table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00000000-000C-0000-FFFF-FFFF0C000000}" name="Repository_Checklist_3" displayName="Repository_Checklist_3" ref="B1:G2">
  <tableColumns count="6">
    <tableColumn id="1" xr3:uid="{00000000-0010-0000-0C00-000001000000}" name="Name"/>
    <tableColumn id="2" xr3:uid="{00000000-0010-0000-0C00-000002000000}" name="⭐Stars/Popularity"/>
    <tableColumn id="3" xr3:uid="{00000000-0010-0000-0C00-000003000000}" name="Lines of Code"/>
    <tableColumn id="4" xr3:uid="{00000000-0010-0000-0C00-000004000000}" name="PBT Density"/>
    <tableColumn id="5" xr3:uid="{00000000-0010-0000-0C00-000005000000}" name="Version"/>
    <tableColumn id="6" xr3:uid="{00000000-0010-0000-0C00-000006000000}" name="Summary"/>
  </tableColumns>
  <tableStyleInfo name="Graph Data Science-style" showFirstColumn="1" showLastColumn="1" showRowStripes="1" showColumnStripes="0"/>
</table>
</file>

<file path=xl/tables/table1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00000000-000C-0000-FFFF-FFFF0D000000}" name="Test_Checklist_3" displayName="Test_Checklist_3" ref="I1:Z18">
  <tableColumns count="18">
    <tableColumn id="1" xr3:uid="{00000000-0010-0000-0D00-000001000000}" name="PBT Test Count"/>
    <tableColumn id="2" xr3:uid="{00000000-0010-0000-0D00-000002000000}" name="Method"/>
    <tableColumn id="3" xr3:uid="{00000000-0010-0000-0D00-000003000000}" name="File"/>
    <tableColumn id="4" xr3:uid="{00000000-0010-0000-0D00-000004000000}" name="Assertion Count"/>
    <tableColumn id="5" xr3:uid="{00000000-0010-0000-0D00-000005000000}" name="Can it be decomposed?"/>
    <tableColumn id="6" xr3:uid="{00000000-0010-0000-0D00-000006000000}" name="What does it test?"/>
    <tableColumn id="7" xr3:uid="{00000000-0010-0000-0D00-000007000000}" name="Functional or non-functional property?"/>
    <tableColumn id="8" xr3:uid="{00000000-0010-0000-0D00-000008000000}" name="Property Category"/>
    <tableColumn id="9" xr3:uid="{00000000-0010-0000-0D00-000009000000}" name="Assumptions?"/>
    <tableColumn id="10" xr3:uid="{00000000-0010-0000-0D00-00000A000000}" name="Type of Input"/>
    <tableColumn id="11" xr3:uid="{00000000-0010-0000-0D00-00000B000000}" name="General Input Type"/>
    <tableColumn id="12" xr3:uid="{00000000-0010-0000-0D00-00000C000000}" name="Filtered Input?"/>
    <tableColumn id="13" xr3:uid="{00000000-0010-0000-0D00-00000D000000}" name="Custom Generator?"/>
    <tableColumn id="14" xr3:uid="{00000000-0010-0000-0D00-00000E000000}" name="Input used directly?"/>
    <tableColumn id="15" xr3:uid="{00000000-0010-0000-0D00-00000F000000}" name="Custom Shrinker?"/>
    <tableColumn id="16" xr3:uid="{00000000-0010-0000-0D00-000010000000}" name="Does it assert exceptions or errors?"/>
    <tableColumn id="17" xr3:uid="{00000000-0010-0000-0D00-000011000000}" name="Nr of tries"/>
    <tableColumn id="18" xr3:uid="{00000000-0010-0000-0D00-000012000000}" name="Notes"/>
  </tableColumns>
  <tableStyleInfo name="Graph Data Science-style 2" showFirstColumn="1" showLastColumn="1" showRowStripes="1" showColumnStripes="0"/>
</table>
</file>

<file path=xl/tables/table1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 xr:uid="{00000000-000C-0000-FFFF-FFFF0E000000}" name="Repository_Checklist_2" displayName="Repository_Checklist_2" ref="B1:G2">
  <tableColumns count="6">
    <tableColumn id="1" xr3:uid="{00000000-0010-0000-0E00-000001000000}" name="Name"/>
    <tableColumn id="2" xr3:uid="{00000000-0010-0000-0E00-000002000000}" name="⭐Stars/Popularity"/>
    <tableColumn id="3" xr3:uid="{00000000-0010-0000-0E00-000003000000}" name="Lines of Code"/>
    <tableColumn id="4" xr3:uid="{00000000-0010-0000-0E00-000004000000}" name="PBT Density"/>
    <tableColumn id="5" xr3:uid="{00000000-0010-0000-0E00-000005000000}" name="Version"/>
    <tableColumn id="6" xr3:uid="{00000000-0010-0000-0E00-000006000000}" name="Summary"/>
  </tableColumns>
  <tableStyleInfo name="Google Cloud Storage-style" showFirstColumn="1" showLastColumn="1" showRowStripes="1" showColumnStripes="0"/>
</table>
</file>

<file path=xl/tables/table1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 xr:uid="{00000000-000C-0000-FFFF-FFFF0F000000}" name="Test_Checklist_2" displayName="Test_Checklist_2" ref="I1:Z21">
  <tableColumns count="18">
    <tableColumn id="1" xr3:uid="{00000000-0010-0000-0F00-000001000000}" name="PBT Test Count"/>
    <tableColumn id="2" xr3:uid="{00000000-0010-0000-0F00-000002000000}" name="What is tested?"/>
    <tableColumn id="3" xr3:uid="{00000000-0010-0000-0F00-000003000000}" name="File"/>
    <tableColumn id="4" xr3:uid="{00000000-0010-0000-0F00-000004000000}" name="Assertion Count"/>
    <tableColumn id="5" xr3:uid="{00000000-0010-0000-0F00-000005000000}" name="Can it be decomposed?"/>
    <tableColumn id="6" xr3:uid="{00000000-0010-0000-0F00-000006000000}" name="What does it test?"/>
    <tableColumn id="7" xr3:uid="{00000000-0010-0000-0F00-000007000000}" name="Functional or non-functional property?"/>
    <tableColumn id="8" xr3:uid="{00000000-0010-0000-0F00-000008000000}" name="Property Category"/>
    <tableColumn id="9" xr3:uid="{00000000-0010-0000-0F00-000009000000}" name="Assumptions?"/>
    <tableColumn id="10" xr3:uid="{00000000-0010-0000-0F00-00000A000000}" name="Type of Input"/>
    <tableColumn id="11" xr3:uid="{00000000-0010-0000-0F00-00000B000000}" name="General Input Type"/>
    <tableColumn id="12" xr3:uid="{00000000-0010-0000-0F00-00000C000000}" name="Filtered Input?"/>
    <tableColumn id="13" xr3:uid="{00000000-0010-0000-0F00-00000D000000}" name="Custom Generator?"/>
    <tableColumn id="14" xr3:uid="{00000000-0010-0000-0F00-00000E000000}" name="Input used directly?"/>
    <tableColumn id="15" xr3:uid="{00000000-0010-0000-0F00-00000F000000}" name="Custom Shrinker?"/>
    <tableColumn id="16" xr3:uid="{00000000-0010-0000-0F00-000010000000}" name="Does it assert exceptions or errors?"/>
    <tableColumn id="17" xr3:uid="{00000000-0010-0000-0F00-000011000000}" name="Nr of tries"/>
    <tableColumn id="18" xr3:uid="{00000000-0010-0000-0F00-000012000000}" name="Notes"/>
  </tableColumns>
  <tableStyleInfo name="Google Cloud Storage-style 2" showFirstColumn="1" showLastColumn="1" showRowStripes="1" showColumnStripes="0"/>
</table>
</file>

<file path=xl/tables/table1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 xr:uid="{00000000-000C-0000-FFFF-FFFF10000000}" name="Repository_Checklist_4" displayName="Repository_Checklist_4" ref="B1:G2">
  <tableColumns count="6">
    <tableColumn id="1" xr3:uid="{00000000-0010-0000-1000-000001000000}" name="Name"/>
    <tableColumn id="2" xr3:uid="{00000000-0010-0000-1000-000002000000}" name="⭐Stars/Popularity"/>
    <tableColumn id="3" xr3:uid="{00000000-0010-0000-1000-000003000000}" name="Lines of Code"/>
    <tableColumn id="4" xr3:uid="{00000000-0010-0000-1000-000004000000}" name="PBT Density"/>
    <tableColumn id="5" xr3:uid="{00000000-0010-0000-1000-000005000000}" name="Version"/>
    <tableColumn id="6" xr3:uid="{00000000-0010-0000-1000-000006000000}" name="Summary"/>
  </tableColumns>
  <tableStyleInfo name="Poset-style" showFirstColumn="1" showLastColumn="1" showRowStripes="1" showColumnStripes="0"/>
</table>
</file>

<file path=xl/tables/table1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8" xr:uid="{00000000-000C-0000-FFFF-FFFF11000000}" name="Test_Checklist_4" displayName="Test_Checklist_4" ref="I1:Z8">
  <tableColumns count="18">
    <tableColumn id="1" xr3:uid="{00000000-0010-0000-1100-000001000000}" name="PBT Test Count"/>
    <tableColumn id="2" xr3:uid="{00000000-0010-0000-1100-000002000000}" name="Tested Method"/>
    <tableColumn id="3" xr3:uid="{00000000-0010-0000-1100-000003000000}" name="File"/>
    <tableColumn id="4" xr3:uid="{00000000-0010-0000-1100-000004000000}" name="Assertion Count"/>
    <tableColumn id="5" xr3:uid="{00000000-0010-0000-1100-000005000000}" name="Can it be decomposed?"/>
    <tableColumn id="6" xr3:uid="{00000000-0010-0000-1100-000006000000}" name="What does it test?"/>
    <tableColumn id="7" xr3:uid="{00000000-0010-0000-1100-000007000000}" name="Functional or non-functional property?"/>
    <tableColumn id="8" xr3:uid="{00000000-0010-0000-1100-000008000000}" name="Property Category"/>
    <tableColumn id="9" xr3:uid="{00000000-0010-0000-1100-000009000000}" name="Assumptions?"/>
    <tableColumn id="10" xr3:uid="{00000000-0010-0000-1100-00000A000000}" name="Type of Input"/>
    <tableColumn id="11" xr3:uid="{00000000-0010-0000-1100-00000B000000}" name="General Input Type"/>
    <tableColumn id="12" xr3:uid="{00000000-0010-0000-1100-00000C000000}" name="Filtered Input?"/>
    <tableColumn id="13" xr3:uid="{00000000-0010-0000-1100-00000D000000}" name="Custom Generator?"/>
    <tableColumn id="14" xr3:uid="{00000000-0010-0000-1100-00000E000000}" name="Input used directly?"/>
    <tableColumn id="15" xr3:uid="{00000000-0010-0000-1100-00000F000000}" name="Custom Shrinker?"/>
    <tableColumn id="16" xr3:uid="{00000000-0010-0000-1100-000010000000}" name="Does it assert exceptions or errors?"/>
    <tableColumn id="17" xr3:uid="{00000000-0010-0000-1100-000011000000}" name="Nr of tries"/>
    <tableColumn id="18" xr3:uid="{00000000-0010-0000-1100-000012000000}" name="Notes"/>
  </tableColumns>
  <tableStyleInfo name="Poset-style 2" showFirstColumn="1" showLastColumn="1" showRowStripes="1" showColumnStripes="0"/>
</table>
</file>

<file path=xl/tables/table1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9" xr:uid="{00000000-000C-0000-FFFF-FFFF12000000}" name="Repository_Checklist" displayName="Repository_Checklist" ref="B1:G2">
  <tableColumns count="6">
    <tableColumn id="1" xr3:uid="{00000000-0010-0000-1200-000001000000}" name="Name"/>
    <tableColumn id="2" xr3:uid="{00000000-0010-0000-1200-000002000000}" name="⭐Stars/Popularity"/>
    <tableColumn id="3" xr3:uid="{00000000-0010-0000-1200-000003000000}" name="Lines of Code"/>
    <tableColumn id="4" xr3:uid="{00000000-0010-0000-1200-000004000000}" name="PBT Density"/>
    <tableColumn id="5" xr3:uid="{00000000-0010-0000-1200-000005000000}" name="Version"/>
    <tableColumn id="6" xr3:uid="{00000000-0010-0000-1200-000006000000}" name="Summary"/>
  </tableColumns>
  <tableStyleInfo name="Template-style" showFirstColumn="1" showLastColumn="1"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1000000}" name="Totals" displayName="Totals" ref="F2:K3">
  <tableColumns count="6">
    <tableColumn id="1" xr3:uid="{00000000-0010-0000-0100-000001000000}" name="Repositories"/>
    <tableColumn id="2" xr3:uid="{00000000-0010-0000-0100-000002000000}" name="PBTs"/>
    <tableColumn id="3" xr3:uid="{00000000-0010-0000-0100-000003000000}" name="Use Custom Generators"/>
    <tableColumn id="4" xr3:uid="{00000000-0010-0000-0100-000004000000}" name="Assert Exceptions"/>
    <tableColumn id="5" xr3:uid="{00000000-0010-0000-0100-000005000000}" name="Can Be Decomposed"/>
    <tableColumn id="6" xr3:uid="{00000000-0010-0000-0100-000006000000}" name="Filtered Input"/>
  </tableColumns>
  <tableStyleInfo name="Overview-style 2" showFirstColumn="1" showLastColumn="1" showRowStripes="1" showColumnStripes="0"/>
</table>
</file>

<file path=xl/tables/table2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0" xr:uid="{00000000-000C-0000-FFFF-FFFF13000000}" name="Test_Checklist" displayName="Test_Checklist" ref="I1:Z2">
  <tableColumns count="18">
    <tableColumn id="1" xr3:uid="{00000000-0010-0000-1300-000001000000}" name="PBT Test Count"/>
    <tableColumn id="2" xr3:uid="{00000000-0010-0000-1300-000002000000}" name="Tested Method"/>
    <tableColumn id="3" xr3:uid="{00000000-0010-0000-1300-000003000000}" name="File"/>
    <tableColumn id="4" xr3:uid="{00000000-0010-0000-1300-000004000000}" name="Assertion Count"/>
    <tableColumn id="5" xr3:uid="{00000000-0010-0000-1300-000005000000}" name="Can it be decomposed?"/>
    <tableColumn id="6" xr3:uid="{00000000-0010-0000-1300-000006000000}" name="What does it test?"/>
    <tableColumn id="7" xr3:uid="{00000000-0010-0000-1300-000007000000}" name="Functional or non-functional property?"/>
    <tableColumn id="8" xr3:uid="{00000000-0010-0000-1300-000008000000}" name="Property Category"/>
    <tableColumn id="9" xr3:uid="{00000000-0010-0000-1300-000009000000}" name="Assumptions?"/>
    <tableColumn id="10" xr3:uid="{00000000-0010-0000-1300-00000A000000}" name="Type of Input"/>
    <tableColumn id="11" xr3:uid="{00000000-0010-0000-1300-00000B000000}" name="General Input Type"/>
    <tableColumn id="12" xr3:uid="{00000000-0010-0000-1300-00000C000000}" name="Filtered Input?"/>
    <tableColumn id="13" xr3:uid="{00000000-0010-0000-1300-00000D000000}" name="Custom Generator?"/>
    <tableColumn id="14" xr3:uid="{00000000-0010-0000-1300-00000E000000}" name="Input used directly?"/>
    <tableColumn id="15" xr3:uid="{00000000-0010-0000-1300-00000F000000}" name="Custom Shrinker?"/>
    <tableColumn id="16" xr3:uid="{00000000-0010-0000-1300-000010000000}" name="Does it assert exceptions or errors?"/>
    <tableColumn id="17" xr3:uid="{00000000-0010-0000-1300-000011000000}" name="Nr of tries"/>
    <tableColumn id="18" xr3:uid="{00000000-0010-0000-1300-000012000000}" name="Notes"/>
  </tableColumns>
  <tableStyleInfo name="Template-style 2" showFirstColumn="1" showLastColumn="1"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2000000}" name="Category_Counts" displayName="Category_Counts" ref="M2:N10">
  <tableColumns count="2">
    <tableColumn id="1" xr3:uid="{00000000-0010-0000-0200-000001000000}" name="Category"/>
    <tableColumn id="2" xr3:uid="{00000000-0010-0000-0200-000002000000}" name="Count"/>
  </tableColumns>
  <tableStyleInfo name="Overview-style 3" showFirstColumn="1" showLastColumn="1"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3000000}" name="Nrs_of_Tries_for_PBTs" displayName="Nrs_of_Tries_for_PBTs" ref="P2:Q10">
  <tableColumns count="2">
    <tableColumn id="1" xr3:uid="{00000000-0010-0000-0300-000001000000}" name="Nr of Tries"/>
    <tableColumn id="2" xr3:uid="{00000000-0010-0000-0300-000002000000}" name="Occurrences"/>
  </tableColumns>
  <tableStyleInfo name="Overview-style 4" showFirstColumn="1" showLastColumn="1"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4000000}" name="Repository_Checklist_6" displayName="Repository_Checklist_6" ref="B1:G2">
  <tableColumns count="6">
    <tableColumn id="1" xr3:uid="{00000000-0010-0000-0400-000001000000}" name="Name"/>
    <tableColumn id="2" xr3:uid="{00000000-0010-0000-0400-000002000000}" name="⭐Stars/Popularity"/>
    <tableColumn id="3" xr3:uid="{00000000-0010-0000-0400-000003000000}" name="Lines of Code"/>
    <tableColumn id="4" xr3:uid="{00000000-0010-0000-0400-000004000000}" name="PBT Density"/>
    <tableColumn id="5" xr3:uid="{00000000-0010-0000-0400-000005000000}" name="Version"/>
    <tableColumn id="6" xr3:uid="{00000000-0010-0000-0400-000006000000}" name="Summary"/>
  </tableColumns>
  <tableStyleInfo name="Kafka-style" showFirstColumn="1" showLastColumn="1"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5000000}" name="Test_Checklist_6" displayName="Test_Checklist_6" ref="I1:Z13">
  <tableColumns count="18">
    <tableColumn id="1" xr3:uid="{00000000-0010-0000-0500-000001000000}" name="PBT Test Count"/>
    <tableColumn id="2" xr3:uid="{00000000-0010-0000-0500-000002000000}" name="Tested Method"/>
    <tableColumn id="3" xr3:uid="{00000000-0010-0000-0500-000003000000}" name="File"/>
    <tableColumn id="4" xr3:uid="{00000000-0010-0000-0500-000004000000}" name="Assertion Count"/>
    <tableColumn id="5" xr3:uid="{00000000-0010-0000-0500-000005000000}" name="Can it be decomposed?"/>
    <tableColumn id="6" xr3:uid="{00000000-0010-0000-0500-000006000000}" name="What does it test?"/>
    <tableColumn id="7" xr3:uid="{00000000-0010-0000-0500-000007000000}" name="Functional or non-functional property?"/>
    <tableColumn id="8" xr3:uid="{00000000-0010-0000-0500-000008000000}" name="Property Category"/>
    <tableColumn id="9" xr3:uid="{00000000-0010-0000-0500-000009000000}" name="Assumptions?"/>
    <tableColumn id="10" xr3:uid="{00000000-0010-0000-0500-00000A000000}" name="Type of Input"/>
    <tableColumn id="11" xr3:uid="{00000000-0010-0000-0500-00000B000000}" name="General Input Type"/>
    <tableColumn id="12" xr3:uid="{00000000-0010-0000-0500-00000C000000}" name="Filtered Input?"/>
    <tableColumn id="13" xr3:uid="{00000000-0010-0000-0500-00000D000000}" name="Custom Generator?"/>
    <tableColumn id="14" xr3:uid="{00000000-0010-0000-0500-00000E000000}" name="Input used directly?"/>
    <tableColumn id="15" xr3:uid="{00000000-0010-0000-0500-00000F000000}" name="Custom Shrinker?"/>
    <tableColumn id="16" xr3:uid="{00000000-0010-0000-0500-000010000000}" name="Does it assert exceptions or errors?"/>
    <tableColumn id="17" xr3:uid="{00000000-0010-0000-0500-000011000000}" name="Nr of tries"/>
    <tableColumn id="18" xr3:uid="{00000000-0010-0000-0500-000012000000}" name="Notes"/>
  </tableColumns>
  <tableStyleInfo name="Kafka-style 2" showFirstColumn="1" showLastColumn="1"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00000000-000C-0000-FFFF-FFFF06000000}" name="Repository_Checklist_7" displayName="Repository_Checklist_7" ref="B1:G2">
  <tableColumns count="6">
    <tableColumn id="1" xr3:uid="{00000000-0010-0000-0600-000001000000}" name="Name"/>
    <tableColumn id="2" xr3:uid="{00000000-0010-0000-0600-000002000000}" name="⭐Stars/Popularity"/>
    <tableColumn id="3" xr3:uid="{00000000-0010-0000-0600-000003000000}" name="Lines of Code"/>
    <tableColumn id="4" xr3:uid="{00000000-0010-0000-0600-000004000000}" name="PBT Density"/>
    <tableColumn id="5" xr3:uid="{00000000-0010-0000-0600-000005000000}" name="Version"/>
    <tableColumn id="6" xr3:uid="{00000000-0010-0000-0600-000006000000}" name="Summary"/>
  </tableColumns>
  <tableStyleInfo name="crate-style" showFirstColumn="1" showLastColumn="1"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00000000-000C-0000-FFFF-FFFF07000000}" name="Test_Checklist_7" displayName="Test_Checklist_7" ref="I1:Z3">
  <tableColumns count="18">
    <tableColumn id="1" xr3:uid="{00000000-0010-0000-0700-000001000000}" name="PBT Test Count"/>
    <tableColumn id="2" xr3:uid="{00000000-0010-0000-0700-000002000000}" name="Tested Method"/>
    <tableColumn id="3" xr3:uid="{00000000-0010-0000-0700-000003000000}" name="File"/>
    <tableColumn id="4" xr3:uid="{00000000-0010-0000-0700-000004000000}" name="Assertion Count"/>
    <tableColumn id="5" xr3:uid="{00000000-0010-0000-0700-000005000000}" name="Can it be decomposed?"/>
    <tableColumn id="6" xr3:uid="{00000000-0010-0000-0700-000006000000}" name="What does it test?"/>
    <tableColumn id="7" xr3:uid="{00000000-0010-0000-0700-000007000000}" name="Functional or non-functional property?"/>
    <tableColumn id="8" xr3:uid="{00000000-0010-0000-0700-000008000000}" name="Property Category"/>
    <tableColumn id="9" xr3:uid="{00000000-0010-0000-0700-000009000000}" name="Assumptions?"/>
    <tableColumn id="10" xr3:uid="{00000000-0010-0000-0700-00000A000000}" name="Type of Input"/>
    <tableColumn id="11" xr3:uid="{00000000-0010-0000-0700-00000B000000}" name="General Input Type"/>
    <tableColumn id="12" xr3:uid="{00000000-0010-0000-0700-00000C000000}" name="Filtered Input?"/>
    <tableColumn id="13" xr3:uid="{00000000-0010-0000-0700-00000D000000}" name="Custom Generator?"/>
    <tableColumn id="14" xr3:uid="{00000000-0010-0000-0700-00000E000000}" name="Input used directly?"/>
    <tableColumn id="15" xr3:uid="{00000000-0010-0000-0700-00000F000000}" name="Custom Shrinker?"/>
    <tableColumn id="16" xr3:uid="{00000000-0010-0000-0700-000010000000}" name="Does it assert exceptions or errors?"/>
    <tableColumn id="17" xr3:uid="{00000000-0010-0000-0700-000011000000}" name="Nr of tries"/>
    <tableColumn id="18" xr3:uid="{00000000-0010-0000-0700-000012000000}" name="Notes"/>
  </tableColumns>
  <tableStyleInfo name="crate-style 2" showFirstColumn="1" showLastColumn="1"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00000000-000C-0000-FFFF-FFFF08000000}" name="Repository_Checklist_5" displayName="Repository_Checklist_5" ref="B1:G2">
  <tableColumns count="6">
    <tableColumn id="1" xr3:uid="{00000000-0010-0000-0800-000001000000}" name="Name"/>
    <tableColumn id="2" xr3:uid="{00000000-0010-0000-0800-000002000000}" name="⭐Stars/Popularity"/>
    <tableColumn id="3" xr3:uid="{00000000-0010-0000-0800-000003000000}" name="Lines of Code"/>
    <tableColumn id="4" xr3:uid="{00000000-0010-0000-0800-000004000000}" name="PBT Density"/>
    <tableColumn id="5" xr3:uid="{00000000-0010-0000-0800-000005000000}" name="Version"/>
    <tableColumn id="6" xr3:uid="{00000000-0010-0000-0800-000006000000}" name="Summary"/>
  </tableColumns>
  <tableStyleInfo name="simple-binary-encoding-style" showFirstColumn="1" showLastColumn="1" showRowStripes="1" showColumnStripes="0"/>
</table>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table" Target="../tables/table2.xml"/><Relationship Id="rId1" Type="http://schemas.openxmlformats.org/officeDocument/2006/relationships/table" Target="../tables/table1.xml"/><Relationship Id="rId4" Type="http://schemas.openxmlformats.org/officeDocument/2006/relationships/table" Target="../tables/table4.xml"/></Relationships>
</file>

<file path=xl/worksheets/_rels/sheet2.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table" Target="../tables/table5.xml"/></Relationships>
</file>

<file path=xl/worksheets/_rels/sheet3.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table" Target="../tables/table7.xml"/></Relationships>
</file>

<file path=xl/worksheets/_rels/sheet4.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table" Target="../tables/table9.xml"/></Relationships>
</file>

<file path=xl/worksheets/_rels/sheet5.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table" Target="../tables/table11.xml"/></Relationships>
</file>

<file path=xl/worksheets/_rels/sheet6.xml.rels><?xml version="1.0" encoding="UTF-8" standalone="yes"?>
<Relationships xmlns="http://schemas.openxmlformats.org/package/2006/relationships"><Relationship Id="rId2" Type="http://schemas.openxmlformats.org/officeDocument/2006/relationships/table" Target="../tables/table14.xml"/><Relationship Id="rId1" Type="http://schemas.openxmlformats.org/officeDocument/2006/relationships/table" Target="../tables/table13.xml"/></Relationships>
</file>

<file path=xl/worksheets/_rels/sheet7.xml.rels><?xml version="1.0" encoding="UTF-8" standalone="yes"?>
<Relationships xmlns="http://schemas.openxmlformats.org/package/2006/relationships"><Relationship Id="rId2" Type="http://schemas.openxmlformats.org/officeDocument/2006/relationships/table" Target="../tables/table16.xml"/><Relationship Id="rId1" Type="http://schemas.openxmlformats.org/officeDocument/2006/relationships/table" Target="../tables/table15.xml"/></Relationships>
</file>

<file path=xl/worksheets/_rels/sheet8.xml.rels><?xml version="1.0" encoding="UTF-8" standalone="yes"?>
<Relationships xmlns="http://schemas.openxmlformats.org/package/2006/relationships"><Relationship Id="rId2" Type="http://schemas.openxmlformats.org/officeDocument/2006/relationships/table" Target="../tables/table18.xml"/><Relationship Id="rId1" Type="http://schemas.openxmlformats.org/officeDocument/2006/relationships/table" Target="../tables/table17.xml"/></Relationships>
</file>

<file path=xl/worksheets/_rels/sheet9.xml.rels><?xml version="1.0" encoding="UTF-8" standalone="yes"?>
<Relationships xmlns="http://schemas.openxmlformats.org/package/2006/relationships"><Relationship Id="rId2" Type="http://schemas.openxmlformats.org/officeDocument/2006/relationships/table" Target="../tables/table20.xml"/><Relationship Id="rId1" Type="http://schemas.openxmlformats.org/officeDocument/2006/relationships/table" Target="../tables/table1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B2:Q53"/>
  <sheetViews>
    <sheetView workbookViewId="0"/>
  </sheetViews>
  <sheetFormatPr defaultColWidth="12.5703125" defaultRowHeight="15.75" customHeight="1" x14ac:dyDescent="0.2"/>
  <cols>
    <col min="1" max="1" width="3.7109375" customWidth="1"/>
    <col min="2" max="2" width="19" customWidth="1"/>
    <col min="3" max="3" width="17.7109375" customWidth="1"/>
    <col min="4" max="4" width="9.42578125" customWidth="1"/>
    <col min="6" max="6" width="15.140625" customWidth="1"/>
    <col min="7" max="7" width="9.42578125" customWidth="1"/>
    <col min="8" max="8" width="23.5703125" customWidth="1"/>
    <col min="9" max="9" width="19.28515625" customWidth="1"/>
    <col min="10" max="10" width="21.28515625" customWidth="1"/>
    <col min="11" max="11" width="15.5703125" customWidth="1"/>
    <col min="13" max="13" width="14.85546875" customWidth="1"/>
    <col min="14" max="14" width="12.42578125" customWidth="1"/>
    <col min="16" max="16" width="19.140625" customWidth="1"/>
    <col min="17" max="17" width="14.85546875" customWidth="1"/>
  </cols>
  <sheetData>
    <row r="2" spans="2:17" x14ac:dyDescent="0.2">
      <c r="B2" s="1" t="s">
        <v>0</v>
      </c>
      <c r="C2" s="2" t="s">
        <v>1</v>
      </c>
      <c r="D2" s="3" t="s">
        <v>2</v>
      </c>
      <c r="F2" s="1" t="s">
        <v>3</v>
      </c>
      <c r="G2" s="2" t="s">
        <v>4</v>
      </c>
      <c r="H2" s="2" t="s">
        <v>5</v>
      </c>
      <c r="I2" s="2" t="s">
        <v>6</v>
      </c>
      <c r="J2" s="2" t="s">
        <v>7</v>
      </c>
      <c r="K2" s="3" t="s">
        <v>8</v>
      </c>
      <c r="M2" s="4" t="s">
        <v>9</v>
      </c>
      <c r="N2" s="5" t="s">
        <v>10</v>
      </c>
      <c r="O2" s="6"/>
      <c r="P2" s="7" t="s">
        <v>11</v>
      </c>
      <c r="Q2" s="5" t="s">
        <v>12</v>
      </c>
    </row>
    <row r="3" spans="2:17" x14ac:dyDescent="0.2">
      <c r="B3" s="8" t="s">
        <v>13</v>
      </c>
      <c r="C3" s="9">
        <v>14</v>
      </c>
      <c r="D3" s="10" t="s">
        <v>14</v>
      </c>
      <c r="F3" s="11">
        <f>COUNTA(B3:B999)</f>
        <v>7</v>
      </c>
      <c r="G3" s="12">
        <f>SUM(C3:C999)</f>
        <v>84</v>
      </c>
      <c r="H3" s="12">
        <v>33</v>
      </c>
      <c r="I3" s="12">
        <v>9</v>
      </c>
      <c r="J3" s="12">
        <v>60</v>
      </c>
      <c r="K3" s="13">
        <v>46</v>
      </c>
      <c r="M3" s="14" t="s">
        <v>15</v>
      </c>
      <c r="N3" s="15">
        <v>31</v>
      </c>
      <c r="O3" s="6"/>
      <c r="P3" s="14">
        <v>25</v>
      </c>
      <c r="Q3" s="15">
        <v>1</v>
      </c>
    </row>
    <row r="4" spans="2:17" x14ac:dyDescent="0.2">
      <c r="B4" s="16" t="s">
        <v>16</v>
      </c>
      <c r="C4" s="17">
        <v>2</v>
      </c>
      <c r="D4" s="18" t="s">
        <v>17</v>
      </c>
      <c r="M4" s="19" t="s">
        <v>18</v>
      </c>
      <c r="N4" s="20">
        <v>27</v>
      </c>
      <c r="O4" s="6"/>
      <c r="P4" s="19">
        <v>50</v>
      </c>
      <c r="Q4" s="20">
        <v>5</v>
      </c>
    </row>
    <row r="5" spans="2:17" x14ac:dyDescent="0.2">
      <c r="B5" s="8" t="s">
        <v>19</v>
      </c>
      <c r="C5" s="9">
        <v>5</v>
      </c>
      <c r="D5" s="10" t="s">
        <v>20</v>
      </c>
      <c r="M5" s="14" t="s">
        <v>21</v>
      </c>
      <c r="N5" s="15">
        <v>15</v>
      </c>
      <c r="O5" s="6"/>
      <c r="P5" s="14">
        <v>100</v>
      </c>
      <c r="Q5" s="15">
        <v>6</v>
      </c>
    </row>
    <row r="6" spans="2:17" x14ac:dyDescent="0.2">
      <c r="B6" s="16" t="s">
        <v>22</v>
      </c>
      <c r="C6" s="17">
        <v>3</v>
      </c>
      <c r="D6" s="18" t="s">
        <v>23</v>
      </c>
      <c r="M6" s="19" t="s">
        <v>24</v>
      </c>
      <c r="N6" s="20">
        <v>9</v>
      </c>
      <c r="O6" s="6"/>
      <c r="P6" s="19">
        <v>1000</v>
      </c>
      <c r="Q6" s="20">
        <v>55</v>
      </c>
    </row>
    <row r="7" spans="2:17" x14ac:dyDescent="0.2">
      <c r="B7" s="8" t="s">
        <v>25</v>
      </c>
      <c r="C7" s="9">
        <v>28</v>
      </c>
      <c r="D7" s="10">
        <v>674</v>
      </c>
      <c r="M7" s="14" t="s">
        <v>26</v>
      </c>
      <c r="N7" s="15">
        <v>9</v>
      </c>
      <c r="O7" s="6"/>
      <c r="P7" s="14">
        <v>5000</v>
      </c>
      <c r="Q7" s="15">
        <v>4</v>
      </c>
    </row>
    <row r="8" spans="2:17" x14ac:dyDescent="0.2">
      <c r="B8" s="16" t="s">
        <v>27</v>
      </c>
      <c r="C8" s="17">
        <v>24</v>
      </c>
      <c r="D8" s="18">
        <v>116</v>
      </c>
      <c r="M8" s="19" t="s">
        <v>28</v>
      </c>
      <c r="N8" s="20">
        <v>7</v>
      </c>
      <c r="P8" s="19">
        <v>10000</v>
      </c>
      <c r="Q8" s="20">
        <v>1</v>
      </c>
    </row>
    <row r="9" spans="2:17" x14ac:dyDescent="0.2">
      <c r="B9" s="21" t="s">
        <v>29</v>
      </c>
      <c r="C9" s="12">
        <v>8</v>
      </c>
      <c r="D9" s="22">
        <v>0</v>
      </c>
      <c r="M9" s="14" t="s">
        <v>30</v>
      </c>
      <c r="N9" s="15">
        <v>4</v>
      </c>
      <c r="P9" s="14">
        <v>35000</v>
      </c>
      <c r="Q9" s="15">
        <v>8</v>
      </c>
    </row>
    <row r="10" spans="2:17" x14ac:dyDescent="0.2">
      <c r="D10" s="23"/>
      <c r="M10" s="24" t="s">
        <v>31</v>
      </c>
      <c r="N10" s="25">
        <v>2</v>
      </c>
      <c r="P10" s="24">
        <v>100000</v>
      </c>
      <c r="Q10" s="25">
        <v>4</v>
      </c>
    </row>
    <row r="11" spans="2:17" x14ac:dyDescent="0.2">
      <c r="D11" s="23"/>
      <c r="M11" s="6"/>
      <c r="N11" s="6"/>
    </row>
    <row r="12" spans="2:17" x14ac:dyDescent="0.2">
      <c r="D12" s="23"/>
      <c r="M12" s="6"/>
      <c r="N12" s="6"/>
    </row>
    <row r="13" spans="2:17" x14ac:dyDescent="0.2">
      <c r="D13" s="23"/>
    </row>
    <row r="14" spans="2:17" x14ac:dyDescent="0.2">
      <c r="D14" s="23"/>
    </row>
    <row r="15" spans="2:17" x14ac:dyDescent="0.2">
      <c r="D15" s="23"/>
    </row>
    <row r="16" spans="2:17" x14ac:dyDescent="0.2">
      <c r="D16" s="23"/>
    </row>
    <row r="17" spans="4:4" x14ac:dyDescent="0.2">
      <c r="D17" s="23"/>
    </row>
    <row r="18" spans="4:4" x14ac:dyDescent="0.2">
      <c r="D18" s="23"/>
    </row>
    <row r="19" spans="4:4" x14ac:dyDescent="0.2">
      <c r="D19" s="23"/>
    </row>
    <row r="20" spans="4:4" x14ac:dyDescent="0.2">
      <c r="D20" s="23"/>
    </row>
    <row r="21" spans="4:4" x14ac:dyDescent="0.2">
      <c r="D21" s="23"/>
    </row>
    <row r="22" spans="4:4" x14ac:dyDescent="0.2">
      <c r="D22" s="23"/>
    </row>
    <row r="23" spans="4:4" x14ac:dyDescent="0.2">
      <c r="D23" s="23"/>
    </row>
    <row r="24" spans="4:4" x14ac:dyDescent="0.2">
      <c r="D24" s="23"/>
    </row>
    <row r="25" spans="4:4" x14ac:dyDescent="0.2">
      <c r="D25" s="23"/>
    </row>
    <row r="26" spans="4:4" x14ac:dyDescent="0.2">
      <c r="D26" s="23"/>
    </row>
    <row r="27" spans="4:4" x14ac:dyDescent="0.2">
      <c r="D27" s="23"/>
    </row>
    <row r="28" spans="4:4" x14ac:dyDescent="0.2">
      <c r="D28" s="23"/>
    </row>
    <row r="29" spans="4:4" x14ac:dyDescent="0.2">
      <c r="D29" s="23"/>
    </row>
    <row r="30" spans="4:4" x14ac:dyDescent="0.2">
      <c r="D30" s="23"/>
    </row>
    <row r="31" spans="4:4" x14ac:dyDescent="0.2">
      <c r="D31" s="23"/>
    </row>
    <row r="32" spans="4:4" x14ac:dyDescent="0.2">
      <c r="D32" s="23"/>
    </row>
    <row r="33" spans="4:4" x14ac:dyDescent="0.2">
      <c r="D33" s="23"/>
    </row>
    <row r="34" spans="4:4" x14ac:dyDescent="0.2">
      <c r="D34" s="23"/>
    </row>
    <row r="35" spans="4:4" x14ac:dyDescent="0.2">
      <c r="D35" s="23"/>
    </row>
    <row r="36" spans="4:4" x14ac:dyDescent="0.2">
      <c r="D36" s="23"/>
    </row>
    <row r="37" spans="4:4" x14ac:dyDescent="0.2">
      <c r="D37" s="23"/>
    </row>
    <row r="38" spans="4:4" x14ac:dyDescent="0.2">
      <c r="D38" s="23"/>
    </row>
    <row r="39" spans="4:4" x14ac:dyDescent="0.2">
      <c r="D39" s="23"/>
    </row>
    <row r="40" spans="4:4" x14ac:dyDescent="0.2">
      <c r="D40" s="23"/>
    </row>
    <row r="41" spans="4:4" x14ac:dyDescent="0.2">
      <c r="D41" s="23"/>
    </row>
    <row r="42" spans="4:4" x14ac:dyDescent="0.2">
      <c r="D42" s="23"/>
    </row>
    <row r="43" spans="4:4" x14ac:dyDescent="0.2">
      <c r="D43" s="23"/>
    </row>
    <row r="44" spans="4:4" x14ac:dyDescent="0.2">
      <c r="D44" s="23"/>
    </row>
    <row r="45" spans="4:4" x14ac:dyDescent="0.2">
      <c r="D45" s="23"/>
    </row>
    <row r="46" spans="4:4" x14ac:dyDescent="0.2">
      <c r="D46" s="23"/>
    </row>
    <row r="47" spans="4:4" x14ac:dyDescent="0.2">
      <c r="D47" s="23"/>
    </row>
    <row r="48" spans="4:4" x14ac:dyDescent="0.2">
      <c r="D48" s="23"/>
    </row>
    <row r="49" spans="4:4" x14ac:dyDescent="0.2">
      <c r="D49" s="23"/>
    </row>
    <row r="50" spans="4:4" x14ac:dyDescent="0.2">
      <c r="D50" s="23"/>
    </row>
    <row r="51" spans="4:4" x14ac:dyDescent="0.2">
      <c r="D51" s="23"/>
    </row>
    <row r="52" spans="4:4" x14ac:dyDescent="0.2">
      <c r="D52" s="23"/>
    </row>
    <row r="53" spans="4:4" x14ac:dyDescent="0.2">
      <c r="D53" s="23"/>
    </row>
  </sheetData>
  <pageMargins left="0.7" right="0.7" top="0.75" bottom="0.75" header="0.3" footer="0.3"/>
  <tableParts count="4">
    <tablePart r:id="rId1"/>
    <tablePart r:id="rId2"/>
    <tablePart r:id="rId3"/>
    <tablePart r:id="rId4"/>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outlinePr summaryBelow="0" summaryRight="0"/>
  </sheetPr>
  <dimension ref="A1:AC986"/>
  <sheetViews>
    <sheetView topLeftCell="O1" workbookViewId="0">
      <pane ySplit="1" topLeftCell="A2" activePane="bottomLeft" state="frozen"/>
      <selection pane="bottomLeft" activeCell="B3" sqref="B3"/>
    </sheetView>
  </sheetViews>
  <sheetFormatPr defaultColWidth="12.5703125" defaultRowHeight="15.75" customHeight="1" x14ac:dyDescent="0.2"/>
  <cols>
    <col min="1" max="1" width="3.42578125" customWidth="1"/>
    <col min="2" max="2" width="24.7109375" customWidth="1"/>
    <col min="3" max="3" width="21.42578125" customWidth="1"/>
    <col min="4" max="4" width="20.5703125" customWidth="1"/>
    <col min="5" max="5" width="22.85546875" customWidth="1"/>
    <col min="6" max="6" width="12.5703125" customWidth="1"/>
    <col min="7" max="7" width="23.42578125" customWidth="1"/>
    <col min="8" max="8" width="14.5703125" customWidth="1"/>
    <col min="9" max="9" width="24" customWidth="1"/>
    <col min="10" max="10" width="26.140625" customWidth="1"/>
    <col min="11" max="11" width="29.5703125" customWidth="1"/>
    <col min="12" max="12" width="20.5703125" customWidth="1"/>
    <col min="13" max="13" width="21" customWidth="1"/>
    <col min="14" max="14" width="19.7109375" customWidth="1"/>
    <col min="15" max="15" width="23.7109375" customWidth="1"/>
    <col min="16" max="16" width="29" customWidth="1"/>
    <col min="17" max="17" width="18.42578125" customWidth="1"/>
    <col min="18" max="18" width="22.28515625" customWidth="1"/>
    <col min="19" max="19" width="18.140625" customWidth="1"/>
    <col min="20" max="20" width="13.85546875" customWidth="1"/>
    <col min="21" max="21" width="15.42578125" customWidth="1"/>
    <col min="22" max="22" width="16.140625" customWidth="1"/>
    <col min="23" max="23" width="14.7109375" customWidth="1"/>
    <col min="24" max="24" width="16.42578125" customWidth="1"/>
    <col min="26" max="26" width="32.7109375" customWidth="1"/>
  </cols>
  <sheetData>
    <row r="1" spans="1:29" ht="51.75" customHeight="1" x14ac:dyDescent="0.2">
      <c r="A1" s="26"/>
      <c r="B1" s="27" t="s">
        <v>32</v>
      </c>
      <c r="C1" s="28" t="s">
        <v>33</v>
      </c>
      <c r="D1" s="28" t="s">
        <v>34</v>
      </c>
      <c r="E1" s="28" t="s">
        <v>35</v>
      </c>
      <c r="F1" s="29" t="s">
        <v>36</v>
      </c>
      <c r="G1" s="30" t="s">
        <v>37</v>
      </c>
      <c r="H1" s="26"/>
      <c r="I1" s="27" t="s">
        <v>38</v>
      </c>
      <c r="J1" s="28" t="s">
        <v>39</v>
      </c>
      <c r="K1" s="28" t="s">
        <v>40</v>
      </c>
      <c r="L1" s="28" t="s">
        <v>41</v>
      </c>
      <c r="M1" s="28" t="s">
        <v>42</v>
      </c>
      <c r="N1" s="28" t="s">
        <v>43</v>
      </c>
      <c r="O1" s="28" t="s">
        <v>44</v>
      </c>
      <c r="P1" s="28" t="s">
        <v>45</v>
      </c>
      <c r="Q1" s="28" t="s">
        <v>46</v>
      </c>
      <c r="R1" s="28" t="s">
        <v>47</v>
      </c>
      <c r="S1" s="29" t="s">
        <v>48</v>
      </c>
      <c r="T1" s="28" t="s">
        <v>49</v>
      </c>
      <c r="U1" s="28" t="s">
        <v>50</v>
      </c>
      <c r="V1" s="28" t="s">
        <v>51</v>
      </c>
      <c r="W1" s="28" t="s">
        <v>52</v>
      </c>
      <c r="X1" s="28" t="s">
        <v>53</v>
      </c>
      <c r="Y1" s="29" t="s">
        <v>54</v>
      </c>
      <c r="Z1" s="30" t="s">
        <v>55</v>
      </c>
      <c r="AA1" s="26"/>
      <c r="AB1" s="26"/>
      <c r="AC1" s="26"/>
    </row>
    <row r="2" spans="1:29" ht="38.25" x14ac:dyDescent="0.2">
      <c r="B2" s="31" t="str">
        <f>HYPERLINK("https://archive.is/03v4S", "kafka")</f>
        <v>kafka</v>
      </c>
      <c r="C2" s="32" t="s">
        <v>14</v>
      </c>
      <c r="D2" s="33" t="s">
        <v>56</v>
      </c>
      <c r="E2" s="33" t="str">
        <f>19 &amp; "/22,559 (" &amp; TEXT(19/22559*100, "00.00") &amp; "%)"</f>
        <v>19/22,559 (0.000%)</v>
      </c>
      <c r="F2" s="33" t="s">
        <v>57</v>
      </c>
      <c r="G2" s="34" t="s">
        <v>58</v>
      </c>
      <c r="I2" s="35">
        <v>1</v>
      </c>
      <c r="J2" s="36" t="s">
        <v>59</v>
      </c>
      <c r="K2" s="37" t="s">
        <v>60</v>
      </c>
      <c r="L2" s="37">
        <v>2</v>
      </c>
      <c r="M2" s="37" t="s">
        <v>61</v>
      </c>
      <c r="N2" s="9" t="s">
        <v>62</v>
      </c>
      <c r="O2" s="9" t="s">
        <v>63</v>
      </c>
      <c r="P2" s="38" t="s">
        <v>18</v>
      </c>
      <c r="Q2" s="37" t="s">
        <v>61</v>
      </c>
      <c r="R2" s="36" t="s">
        <v>64</v>
      </c>
      <c r="S2" s="9" t="s">
        <v>65</v>
      </c>
      <c r="T2" s="37" t="s">
        <v>61</v>
      </c>
      <c r="U2" s="37" t="s">
        <v>61</v>
      </c>
      <c r="V2" s="37" t="s">
        <v>61</v>
      </c>
      <c r="W2" s="37" t="s">
        <v>66</v>
      </c>
      <c r="X2" s="37" t="s">
        <v>66</v>
      </c>
      <c r="Y2" s="37" t="s">
        <v>67</v>
      </c>
      <c r="Z2" s="39" t="s">
        <v>59</v>
      </c>
      <c r="AA2" s="40"/>
      <c r="AB2" s="40"/>
      <c r="AC2" s="40"/>
    </row>
    <row r="3" spans="1:29" ht="63.75" x14ac:dyDescent="0.2">
      <c r="A3" s="26"/>
      <c r="B3" s="26"/>
      <c r="C3" s="26"/>
      <c r="D3" s="26"/>
      <c r="E3" s="26"/>
      <c r="F3" s="26"/>
      <c r="I3" s="41">
        <v>1</v>
      </c>
      <c r="J3" s="42" t="s">
        <v>68</v>
      </c>
      <c r="K3" s="43" t="s">
        <v>69</v>
      </c>
      <c r="L3" s="43">
        <v>13</v>
      </c>
      <c r="M3" s="43" t="s">
        <v>61</v>
      </c>
      <c r="N3" s="17" t="s">
        <v>62</v>
      </c>
      <c r="O3" s="17" t="s">
        <v>63</v>
      </c>
      <c r="P3" s="44" t="s">
        <v>70</v>
      </c>
      <c r="Q3" s="43" t="s">
        <v>66</v>
      </c>
      <c r="R3" s="42" t="s">
        <v>71</v>
      </c>
      <c r="S3" s="17" t="s">
        <v>72</v>
      </c>
      <c r="T3" s="43" t="s">
        <v>61</v>
      </c>
      <c r="U3" s="43" t="s">
        <v>61</v>
      </c>
      <c r="V3" s="43" t="s">
        <v>61</v>
      </c>
      <c r="W3" s="43" t="s">
        <v>66</v>
      </c>
      <c r="X3" s="43" t="s">
        <v>66</v>
      </c>
      <c r="Y3" s="43">
        <v>100</v>
      </c>
      <c r="Z3" s="45" t="s">
        <v>73</v>
      </c>
    </row>
    <row r="4" spans="1:29" ht="47.25" customHeight="1" x14ac:dyDescent="0.2">
      <c r="A4" s="26"/>
      <c r="B4" s="46" t="s">
        <v>9</v>
      </c>
      <c r="C4" s="110" t="s">
        <v>74</v>
      </c>
      <c r="D4" s="111"/>
      <c r="E4" s="111"/>
      <c r="F4" s="111"/>
      <c r="G4" s="112"/>
      <c r="I4" s="35">
        <v>1</v>
      </c>
      <c r="J4" s="36" t="s">
        <v>75</v>
      </c>
      <c r="K4" s="37" t="s">
        <v>76</v>
      </c>
      <c r="L4" s="37">
        <v>5</v>
      </c>
      <c r="M4" s="37" t="s">
        <v>61</v>
      </c>
      <c r="N4" s="9" t="s">
        <v>62</v>
      </c>
      <c r="O4" s="9" t="s">
        <v>63</v>
      </c>
      <c r="P4" s="38" t="s">
        <v>24</v>
      </c>
      <c r="Q4" s="37" t="s">
        <v>66</v>
      </c>
      <c r="R4" s="36" t="s">
        <v>77</v>
      </c>
      <c r="S4" s="38" t="s">
        <v>78</v>
      </c>
      <c r="T4" s="37" t="s">
        <v>66</v>
      </c>
      <c r="U4" s="37" t="s">
        <v>66</v>
      </c>
      <c r="V4" s="37" t="s">
        <v>61</v>
      </c>
      <c r="W4" s="37" t="s">
        <v>66</v>
      </c>
      <c r="X4" s="37" t="s">
        <v>61</v>
      </c>
      <c r="Y4" s="37">
        <v>50</v>
      </c>
      <c r="Z4" s="47" t="s">
        <v>79</v>
      </c>
    </row>
    <row r="5" spans="1:29" ht="51" x14ac:dyDescent="0.2">
      <c r="A5" s="26"/>
      <c r="B5" s="48" t="s">
        <v>30</v>
      </c>
      <c r="C5" s="113" t="s">
        <v>80</v>
      </c>
      <c r="D5" s="114"/>
      <c r="E5" s="114"/>
      <c r="F5" s="114"/>
      <c r="G5" s="115"/>
      <c r="I5" s="41">
        <v>1</v>
      </c>
      <c r="J5" s="42" t="s">
        <v>75</v>
      </c>
      <c r="K5" s="43" t="s">
        <v>76</v>
      </c>
      <c r="L5" s="43">
        <v>5</v>
      </c>
      <c r="M5" s="43" t="s">
        <v>61</v>
      </c>
      <c r="N5" s="17" t="s">
        <v>62</v>
      </c>
      <c r="O5" s="17" t="s">
        <v>63</v>
      </c>
      <c r="P5" s="44" t="s">
        <v>24</v>
      </c>
      <c r="Q5" s="43" t="s">
        <v>66</v>
      </c>
      <c r="R5" s="42" t="s">
        <v>77</v>
      </c>
      <c r="S5" s="44" t="s">
        <v>78</v>
      </c>
      <c r="T5" s="43" t="s">
        <v>66</v>
      </c>
      <c r="U5" s="43" t="s">
        <v>66</v>
      </c>
      <c r="V5" s="43" t="s">
        <v>61</v>
      </c>
      <c r="W5" s="43" t="s">
        <v>66</v>
      </c>
      <c r="X5" s="43" t="s">
        <v>61</v>
      </c>
      <c r="Y5" s="43">
        <v>50</v>
      </c>
      <c r="Z5" s="45" t="s">
        <v>79</v>
      </c>
    </row>
    <row r="6" spans="1:29" ht="51" x14ac:dyDescent="0.2">
      <c r="A6" s="26"/>
      <c r="B6" s="49" t="s">
        <v>21</v>
      </c>
      <c r="C6" s="116" t="s">
        <v>81</v>
      </c>
      <c r="D6" s="117"/>
      <c r="E6" s="117"/>
      <c r="F6" s="117"/>
      <c r="G6" s="118"/>
      <c r="I6" s="35">
        <v>1</v>
      </c>
      <c r="J6" s="36" t="s">
        <v>82</v>
      </c>
      <c r="K6" s="37" t="s">
        <v>76</v>
      </c>
      <c r="L6" s="37">
        <v>6</v>
      </c>
      <c r="M6" s="37" t="s">
        <v>61</v>
      </c>
      <c r="N6" s="9" t="s">
        <v>62</v>
      </c>
      <c r="O6" s="9" t="s">
        <v>63</v>
      </c>
      <c r="P6" s="38" t="s">
        <v>15</v>
      </c>
      <c r="Q6" s="37" t="s">
        <v>66</v>
      </c>
      <c r="R6" s="36" t="s">
        <v>77</v>
      </c>
      <c r="S6" s="38" t="s">
        <v>78</v>
      </c>
      <c r="T6" s="37" t="s">
        <v>66</v>
      </c>
      <c r="U6" s="37" t="s">
        <v>66</v>
      </c>
      <c r="V6" s="37" t="s">
        <v>61</v>
      </c>
      <c r="W6" s="37" t="s">
        <v>66</v>
      </c>
      <c r="X6" s="37" t="s">
        <v>61</v>
      </c>
      <c r="Y6" s="37">
        <v>50</v>
      </c>
      <c r="Z6" s="47" t="s">
        <v>79</v>
      </c>
    </row>
    <row r="7" spans="1:29" ht="76.5" x14ac:dyDescent="0.2">
      <c r="A7" s="26"/>
      <c r="B7" s="50" t="s">
        <v>18</v>
      </c>
      <c r="C7" s="119" t="s">
        <v>83</v>
      </c>
      <c r="D7" s="117"/>
      <c r="E7" s="117"/>
      <c r="F7" s="117"/>
      <c r="G7" s="118"/>
      <c r="I7" s="41">
        <v>2</v>
      </c>
      <c r="J7" s="42" t="s">
        <v>84</v>
      </c>
      <c r="K7" s="43" t="s">
        <v>85</v>
      </c>
      <c r="L7" s="43">
        <v>2</v>
      </c>
      <c r="M7" s="43" t="s">
        <v>61</v>
      </c>
      <c r="N7" s="17" t="s">
        <v>62</v>
      </c>
      <c r="O7" s="17" t="s">
        <v>63</v>
      </c>
      <c r="P7" s="44" t="s">
        <v>26</v>
      </c>
      <c r="Q7" s="43" t="s">
        <v>61</v>
      </c>
      <c r="R7" s="42" t="s">
        <v>86</v>
      </c>
      <c r="S7" s="44" t="s">
        <v>87</v>
      </c>
      <c r="T7" s="43" t="s">
        <v>61</v>
      </c>
      <c r="U7" s="43" t="s">
        <v>66</v>
      </c>
      <c r="V7" s="43" t="s">
        <v>61</v>
      </c>
      <c r="W7" s="43" t="s">
        <v>66</v>
      </c>
      <c r="X7" s="43" t="s">
        <v>66</v>
      </c>
      <c r="Y7" s="43">
        <v>5000</v>
      </c>
      <c r="Z7" s="45" t="s">
        <v>88</v>
      </c>
    </row>
    <row r="8" spans="1:29" ht="89.25" x14ac:dyDescent="0.2">
      <c r="A8" s="26"/>
      <c r="B8" s="49" t="s">
        <v>24</v>
      </c>
      <c r="C8" s="116" t="s">
        <v>89</v>
      </c>
      <c r="D8" s="117"/>
      <c r="E8" s="117"/>
      <c r="F8" s="117"/>
      <c r="G8" s="118"/>
      <c r="I8" s="35">
        <v>2</v>
      </c>
      <c r="J8" s="36" t="s">
        <v>90</v>
      </c>
      <c r="K8" s="37" t="s">
        <v>85</v>
      </c>
      <c r="L8" s="37">
        <v>2</v>
      </c>
      <c r="M8" s="37" t="s">
        <v>61</v>
      </c>
      <c r="N8" s="9" t="s">
        <v>62</v>
      </c>
      <c r="O8" s="9" t="s">
        <v>63</v>
      </c>
      <c r="P8" s="38" t="s">
        <v>26</v>
      </c>
      <c r="Q8" s="37" t="s">
        <v>61</v>
      </c>
      <c r="R8" s="36" t="s">
        <v>86</v>
      </c>
      <c r="S8" s="38" t="s">
        <v>87</v>
      </c>
      <c r="T8" s="37" t="s">
        <v>61</v>
      </c>
      <c r="U8" s="37" t="s">
        <v>66</v>
      </c>
      <c r="V8" s="37" t="s">
        <v>61</v>
      </c>
      <c r="W8" s="37" t="s">
        <v>66</v>
      </c>
      <c r="X8" s="37" t="s">
        <v>66</v>
      </c>
      <c r="Y8" s="37">
        <v>5000</v>
      </c>
      <c r="Z8" s="47" t="s">
        <v>88</v>
      </c>
    </row>
    <row r="9" spans="1:29" ht="38.25" x14ac:dyDescent="0.2">
      <c r="A9" s="26"/>
      <c r="B9" s="50" t="s">
        <v>28</v>
      </c>
      <c r="C9" s="119" t="s">
        <v>91</v>
      </c>
      <c r="D9" s="117"/>
      <c r="E9" s="117"/>
      <c r="F9" s="117"/>
      <c r="G9" s="118"/>
      <c r="I9" s="41">
        <v>1</v>
      </c>
      <c r="J9" s="42" t="s">
        <v>68</v>
      </c>
      <c r="K9" s="43" t="s">
        <v>92</v>
      </c>
      <c r="L9" s="43">
        <v>2</v>
      </c>
      <c r="M9" s="43" t="s">
        <v>61</v>
      </c>
      <c r="N9" s="17" t="s">
        <v>62</v>
      </c>
      <c r="O9" s="17" t="s">
        <v>63</v>
      </c>
      <c r="P9" s="44" t="s">
        <v>18</v>
      </c>
      <c r="Q9" s="43" t="s">
        <v>66</v>
      </c>
      <c r="R9" s="42" t="s">
        <v>71</v>
      </c>
      <c r="S9" s="17" t="s">
        <v>72</v>
      </c>
      <c r="T9" s="43" t="s">
        <v>61</v>
      </c>
      <c r="U9" s="43" t="s">
        <v>61</v>
      </c>
      <c r="V9" s="43" t="s">
        <v>61</v>
      </c>
      <c r="W9" s="43" t="s">
        <v>66</v>
      </c>
      <c r="X9" s="43" t="s">
        <v>61</v>
      </c>
      <c r="Y9" s="43">
        <v>100</v>
      </c>
      <c r="Z9" s="45" t="s">
        <v>93</v>
      </c>
    </row>
    <row r="10" spans="1:29" ht="38.25" x14ac:dyDescent="0.2">
      <c r="A10" s="26"/>
      <c r="B10" s="49" t="s">
        <v>31</v>
      </c>
      <c r="C10" s="116" t="s">
        <v>94</v>
      </c>
      <c r="D10" s="117"/>
      <c r="E10" s="117"/>
      <c r="F10" s="117"/>
      <c r="G10" s="118"/>
      <c r="I10" s="35">
        <v>1</v>
      </c>
      <c r="J10" s="36" t="s">
        <v>95</v>
      </c>
      <c r="K10" s="37" t="s">
        <v>96</v>
      </c>
      <c r="L10" s="37">
        <v>2</v>
      </c>
      <c r="M10" s="37" t="s">
        <v>66</v>
      </c>
      <c r="N10" s="9" t="s">
        <v>97</v>
      </c>
      <c r="O10" s="9" t="s">
        <v>63</v>
      </c>
      <c r="P10" s="38" t="s">
        <v>26</v>
      </c>
      <c r="Q10" s="37" t="s">
        <v>66</v>
      </c>
      <c r="R10" s="36" t="s">
        <v>98</v>
      </c>
      <c r="S10" s="9" t="s">
        <v>99</v>
      </c>
      <c r="T10" s="37" t="s">
        <v>61</v>
      </c>
      <c r="U10" s="37" t="s">
        <v>66</v>
      </c>
      <c r="V10" s="37" t="s">
        <v>61</v>
      </c>
      <c r="W10" s="37" t="s">
        <v>66</v>
      </c>
      <c r="X10" s="37" t="s">
        <v>66</v>
      </c>
      <c r="Y10" s="37">
        <v>100</v>
      </c>
      <c r="Z10" s="47" t="s">
        <v>93</v>
      </c>
    </row>
    <row r="11" spans="1:29" ht="63.75" x14ac:dyDescent="0.2">
      <c r="A11" s="26"/>
      <c r="B11" s="51" t="s">
        <v>26</v>
      </c>
      <c r="C11" s="120" t="s">
        <v>100</v>
      </c>
      <c r="D11" s="121"/>
      <c r="E11" s="121"/>
      <c r="F11" s="121"/>
      <c r="G11" s="122"/>
      <c r="I11" s="41">
        <v>1</v>
      </c>
      <c r="J11" s="42" t="s">
        <v>101</v>
      </c>
      <c r="K11" s="43" t="s">
        <v>96</v>
      </c>
      <c r="L11" s="43">
        <v>5</v>
      </c>
      <c r="M11" s="43" t="s">
        <v>61</v>
      </c>
      <c r="N11" s="17" t="s">
        <v>97</v>
      </c>
      <c r="O11" s="17" t="s">
        <v>63</v>
      </c>
      <c r="P11" s="44" t="s">
        <v>26</v>
      </c>
      <c r="Q11" s="43" t="s">
        <v>66</v>
      </c>
      <c r="R11" s="42" t="s">
        <v>102</v>
      </c>
      <c r="S11" s="44" t="s">
        <v>103</v>
      </c>
      <c r="T11" s="43" t="s">
        <v>61</v>
      </c>
      <c r="U11" s="43" t="s">
        <v>66</v>
      </c>
      <c r="V11" s="43" t="s">
        <v>61</v>
      </c>
      <c r="W11" s="43" t="s">
        <v>66</v>
      </c>
      <c r="X11" s="43" t="s">
        <v>66</v>
      </c>
      <c r="Y11" s="43">
        <v>100</v>
      </c>
      <c r="Z11" s="45" t="s">
        <v>104</v>
      </c>
    </row>
    <row r="12" spans="1:29" ht="51" x14ac:dyDescent="0.2">
      <c r="D12" s="6"/>
      <c r="E12" s="6"/>
      <c r="F12" s="6"/>
      <c r="G12" s="6"/>
      <c r="I12" s="35">
        <v>1</v>
      </c>
      <c r="J12" s="36" t="s">
        <v>105</v>
      </c>
      <c r="K12" s="37" t="s">
        <v>96</v>
      </c>
      <c r="L12" s="37">
        <v>3</v>
      </c>
      <c r="M12" s="37" t="s">
        <v>61</v>
      </c>
      <c r="N12" s="9" t="s">
        <v>97</v>
      </c>
      <c r="O12" s="9" t="s">
        <v>63</v>
      </c>
      <c r="P12" s="38" t="s">
        <v>26</v>
      </c>
      <c r="Q12" s="37" t="s">
        <v>66</v>
      </c>
      <c r="R12" s="36" t="s">
        <v>98</v>
      </c>
      <c r="S12" s="9" t="s">
        <v>99</v>
      </c>
      <c r="T12" s="37" t="s">
        <v>61</v>
      </c>
      <c r="U12" s="37" t="s">
        <v>66</v>
      </c>
      <c r="V12" s="37" t="s">
        <v>61</v>
      </c>
      <c r="W12" s="37" t="s">
        <v>66</v>
      </c>
      <c r="X12" s="37" t="s">
        <v>66</v>
      </c>
      <c r="Y12" s="37">
        <v>100</v>
      </c>
      <c r="Z12" s="47" t="s">
        <v>93</v>
      </c>
    </row>
    <row r="13" spans="1:29" ht="63.75" x14ac:dyDescent="0.2">
      <c r="D13" s="6"/>
      <c r="E13" s="6"/>
      <c r="F13" s="6"/>
      <c r="G13" s="6"/>
      <c r="I13" s="52">
        <v>1</v>
      </c>
      <c r="J13" s="53" t="s">
        <v>95</v>
      </c>
      <c r="K13" s="54" t="s">
        <v>96</v>
      </c>
      <c r="L13" s="54">
        <v>4</v>
      </c>
      <c r="M13" s="54" t="s">
        <v>61</v>
      </c>
      <c r="N13" s="55" t="s">
        <v>97</v>
      </c>
      <c r="O13" s="55" t="s">
        <v>63</v>
      </c>
      <c r="P13" s="56" t="s">
        <v>26</v>
      </c>
      <c r="Q13" s="54" t="s">
        <v>66</v>
      </c>
      <c r="R13" s="53" t="s">
        <v>98</v>
      </c>
      <c r="S13" s="55" t="s">
        <v>99</v>
      </c>
      <c r="T13" s="54" t="s">
        <v>61</v>
      </c>
      <c r="U13" s="54" t="s">
        <v>66</v>
      </c>
      <c r="V13" s="54" t="s">
        <v>61</v>
      </c>
      <c r="W13" s="54" t="s">
        <v>66</v>
      </c>
      <c r="X13" s="54" t="s">
        <v>66</v>
      </c>
      <c r="Y13" s="54">
        <v>100</v>
      </c>
      <c r="Z13" s="57" t="s">
        <v>104</v>
      </c>
    </row>
    <row r="14" spans="1:29" ht="12.75" x14ac:dyDescent="0.2">
      <c r="D14" s="6"/>
      <c r="E14" s="6"/>
      <c r="F14" s="6"/>
      <c r="G14" s="6"/>
      <c r="K14" s="58"/>
      <c r="O14" s="58"/>
      <c r="R14" s="58"/>
    </row>
    <row r="15" spans="1:29" ht="12.75" x14ac:dyDescent="0.2">
      <c r="D15" s="6"/>
      <c r="E15" s="6"/>
      <c r="F15" s="6"/>
      <c r="G15" s="6"/>
      <c r="K15" s="58"/>
      <c r="O15" s="58"/>
      <c r="R15" s="58"/>
    </row>
    <row r="16" spans="1:29" ht="12.75" x14ac:dyDescent="0.2">
      <c r="D16" s="6"/>
      <c r="E16" s="6"/>
      <c r="F16" s="6"/>
      <c r="G16" s="59"/>
      <c r="K16" s="58"/>
      <c r="O16" s="58"/>
      <c r="R16" s="58"/>
      <c r="V16" s="40"/>
      <c r="W16" s="40"/>
    </row>
    <row r="17" spans="4:29" ht="12.75" x14ac:dyDescent="0.2">
      <c r="D17" s="6"/>
      <c r="E17" s="6"/>
      <c r="F17" s="6"/>
      <c r="G17" s="6"/>
      <c r="K17" s="58"/>
      <c r="O17" s="58"/>
      <c r="R17" s="58"/>
      <c r="V17" s="40"/>
      <c r="W17" s="40"/>
      <c r="X17" s="40"/>
      <c r="Y17" s="40"/>
      <c r="Z17" s="40"/>
      <c r="AA17" s="40"/>
      <c r="AB17" s="40"/>
      <c r="AC17" s="40"/>
    </row>
    <row r="18" spans="4:29" ht="12.75" x14ac:dyDescent="0.2">
      <c r="D18" s="6"/>
      <c r="E18" s="6"/>
      <c r="F18" s="6"/>
      <c r="G18" s="6"/>
      <c r="K18" s="58"/>
      <c r="O18" s="58"/>
      <c r="R18" s="58"/>
      <c r="V18" s="40"/>
      <c r="W18" s="40"/>
      <c r="X18" s="40"/>
      <c r="Y18" s="40"/>
      <c r="Z18" s="40"/>
      <c r="AA18" s="40"/>
      <c r="AB18" s="40"/>
      <c r="AC18" s="40"/>
    </row>
    <row r="19" spans="4:29" ht="12.75" x14ac:dyDescent="0.2">
      <c r="D19" s="6"/>
      <c r="E19" s="6"/>
      <c r="F19" s="6"/>
      <c r="G19" s="6"/>
      <c r="K19" s="58"/>
      <c r="O19" s="58"/>
      <c r="R19" s="58"/>
      <c r="V19" s="40"/>
      <c r="W19" s="40"/>
      <c r="X19" s="40"/>
      <c r="Y19" s="40"/>
      <c r="Z19" s="40"/>
      <c r="AA19" s="40"/>
      <c r="AB19" s="40"/>
      <c r="AC19" s="40"/>
    </row>
    <row r="20" spans="4:29" ht="12.75" x14ac:dyDescent="0.2">
      <c r="D20" s="6"/>
      <c r="E20" s="6"/>
      <c r="F20" s="6"/>
      <c r="G20" s="6"/>
      <c r="K20" s="58"/>
      <c r="O20" s="58"/>
      <c r="R20" s="58"/>
      <c r="V20" s="40"/>
      <c r="W20" s="40"/>
      <c r="X20" s="40"/>
      <c r="Y20" s="40"/>
      <c r="Z20" s="40"/>
      <c r="AA20" s="40"/>
      <c r="AB20" s="40"/>
      <c r="AC20" s="40"/>
    </row>
    <row r="21" spans="4:29" ht="12.75" x14ac:dyDescent="0.2">
      <c r="D21" s="6"/>
      <c r="E21" s="6"/>
      <c r="F21" s="6"/>
      <c r="G21" s="6"/>
      <c r="K21" s="58"/>
      <c r="O21" s="58"/>
      <c r="R21" s="58"/>
      <c r="V21" s="40"/>
      <c r="W21" s="40"/>
      <c r="X21" s="40"/>
      <c r="Y21" s="40"/>
      <c r="Z21" s="40"/>
      <c r="AA21" s="40"/>
      <c r="AB21" s="40"/>
      <c r="AC21" s="40"/>
    </row>
    <row r="22" spans="4:29" ht="12.75" x14ac:dyDescent="0.2">
      <c r="D22" s="6"/>
      <c r="E22" s="6"/>
      <c r="F22" s="6"/>
      <c r="G22" s="6"/>
      <c r="K22" s="58"/>
      <c r="O22" s="58"/>
      <c r="R22" s="58"/>
      <c r="X22" s="40"/>
      <c r="Y22" s="40"/>
      <c r="Z22" s="40"/>
      <c r="AA22" s="40"/>
      <c r="AB22" s="40"/>
      <c r="AC22" s="40"/>
    </row>
    <row r="23" spans="4:29" ht="12.75" x14ac:dyDescent="0.2">
      <c r="D23" s="6"/>
      <c r="E23" s="6"/>
      <c r="F23" s="6"/>
      <c r="G23" s="6"/>
      <c r="K23" s="58"/>
      <c r="O23" s="58"/>
      <c r="R23" s="58"/>
    </row>
    <row r="24" spans="4:29" ht="12.75" x14ac:dyDescent="0.2">
      <c r="D24" s="6"/>
      <c r="E24" s="6"/>
      <c r="F24" s="6"/>
      <c r="G24" s="6"/>
      <c r="K24" s="58"/>
      <c r="O24" s="58"/>
      <c r="R24" s="58"/>
    </row>
    <row r="25" spans="4:29" ht="12.75" x14ac:dyDescent="0.2">
      <c r="D25" s="6"/>
      <c r="E25" s="6"/>
      <c r="F25" s="6"/>
      <c r="G25" s="6"/>
      <c r="K25" s="58"/>
      <c r="O25" s="58"/>
      <c r="R25" s="58"/>
    </row>
    <row r="26" spans="4:29" ht="12.75" x14ac:dyDescent="0.2">
      <c r="D26" s="6"/>
      <c r="E26" s="6"/>
      <c r="F26" s="6"/>
      <c r="G26" s="6"/>
      <c r="K26" s="58"/>
      <c r="O26" s="58"/>
      <c r="R26" s="58"/>
    </row>
    <row r="27" spans="4:29" ht="12.75" x14ac:dyDescent="0.2">
      <c r="D27" s="6"/>
      <c r="E27" s="6"/>
      <c r="F27" s="6"/>
      <c r="G27" s="6"/>
      <c r="K27" s="58"/>
      <c r="O27" s="58"/>
      <c r="R27" s="58"/>
    </row>
    <row r="28" spans="4:29" ht="12.75" x14ac:dyDescent="0.2">
      <c r="D28" s="6"/>
      <c r="E28" s="6"/>
      <c r="F28" s="6"/>
      <c r="G28" s="6"/>
      <c r="K28" s="58"/>
      <c r="O28" s="58"/>
      <c r="R28" s="58"/>
    </row>
    <row r="29" spans="4:29" ht="12.75" x14ac:dyDescent="0.2">
      <c r="D29" s="6"/>
      <c r="E29" s="6"/>
      <c r="F29" s="6"/>
      <c r="G29" s="6"/>
      <c r="K29" s="58"/>
      <c r="O29" s="58"/>
      <c r="R29" s="58"/>
    </row>
    <row r="30" spans="4:29" ht="12.75" x14ac:dyDescent="0.2">
      <c r="D30" s="6"/>
      <c r="E30" s="6"/>
      <c r="F30" s="6"/>
      <c r="G30" s="6"/>
      <c r="K30" s="58"/>
      <c r="O30" s="58"/>
      <c r="R30" s="58"/>
    </row>
    <row r="31" spans="4:29" ht="12.75" x14ac:dyDescent="0.2">
      <c r="D31" s="6"/>
      <c r="E31" s="6"/>
      <c r="F31" s="6"/>
      <c r="G31" s="6"/>
      <c r="K31" s="58"/>
      <c r="O31" s="58"/>
      <c r="R31" s="58"/>
    </row>
    <row r="32" spans="4:29" ht="12.75" x14ac:dyDescent="0.2">
      <c r="D32" s="6"/>
      <c r="E32" s="6"/>
      <c r="F32" s="6"/>
      <c r="G32" s="6"/>
      <c r="K32" s="58"/>
      <c r="O32" s="58"/>
      <c r="R32" s="58"/>
    </row>
    <row r="33" spans="4:18" ht="12.75" x14ac:dyDescent="0.2">
      <c r="D33" s="6"/>
      <c r="E33" s="6"/>
      <c r="F33" s="6"/>
      <c r="G33" s="6"/>
      <c r="K33" s="58"/>
      <c r="O33" s="58"/>
      <c r="R33" s="58"/>
    </row>
    <row r="34" spans="4:18" ht="12.75" x14ac:dyDescent="0.2">
      <c r="E34" s="117"/>
      <c r="F34" s="117"/>
      <c r="K34" s="58"/>
      <c r="O34" s="58"/>
      <c r="R34" s="58"/>
    </row>
    <row r="35" spans="4:18" ht="12.75" x14ac:dyDescent="0.2">
      <c r="E35" s="117"/>
      <c r="F35" s="117"/>
      <c r="K35" s="58"/>
      <c r="O35" s="58"/>
      <c r="R35" s="58"/>
    </row>
    <row r="36" spans="4:18" ht="12.75" x14ac:dyDescent="0.2">
      <c r="E36" s="117"/>
      <c r="F36" s="117"/>
      <c r="K36" s="58"/>
      <c r="O36" s="58"/>
      <c r="R36" s="58"/>
    </row>
    <row r="37" spans="4:18" ht="12.75" x14ac:dyDescent="0.2">
      <c r="E37" s="117"/>
      <c r="F37" s="117"/>
      <c r="K37" s="58"/>
      <c r="O37" s="58"/>
      <c r="R37" s="58"/>
    </row>
    <row r="38" spans="4:18" ht="12.75" x14ac:dyDescent="0.2">
      <c r="E38" s="117"/>
      <c r="F38" s="117"/>
      <c r="K38" s="58"/>
      <c r="O38" s="58"/>
      <c r="R38" s="58"/>
    </row>
    <row r="39" spans="4:18" ht="12.75" x14ac:dyDescent="0.2">
      <c r="E39" s="117"/>
      <c r="F39" s="117"/>
      <c r="K39" s="58"/>
      <c r="O39" s="58"/>
      <c r="R39" s="58"/>
    </row>
    <row r="40" spans="4:18" ht="12.75" x14ac:dyDescent="0.2">
      <c r="E40" s="117"/>
      <c r="F40" s="117"/>
      <c r="K40" s="58"/>
      <c r="O40" s="58"/>
      <c r="R40" s="58"/>
    </row>
    <row r="41" spans="4:18" ht="12.75" x14ac:dyDescent="0.2">
      <c r="E41" s="117"/>
      <c r="F41" s="117"/>
      <c r="K41" s="58"/>
      <c r="O41" s="58"/>
      <c r="R41" s="58"/>
    </row>
    <row r="42" spans="4:18" ht="12.75" x14ac:dyDescent="0.2">
      <c r="E42" s="117"/>
      <c r="F42" s="117"/>
      <c r="K42" s="58"/>
      <c r="O42" s="58"/>
      <c r="R42" s="58"/>
    </row>
    <row r="43" spans="4:18" ht="12.75" x14ac:dyDescent="0.2">
      <c r="E43" s="117"/>
      <c r="F43" s="117"/>
      <c r="K43" s="58"/>
      <c r="O43" s="58"/>
      <c r="R43" s="58"/>
    </row>
    <row r="44" spans="4:18" ht="12.75" x14ac:dyDescent="0.2">
      <c r="E44" s="117"/>
      <c r="F44" s="117"/>
      <c r="K44" s="58"/>
      <c r="O44" s="58"/>
      <c r="R44" s="58"/>
    </row>
    <row r="45" spans="4:18" ht="12.75" x14ac:dyDescent="0.2">
      <c r="E45" s="117"/>
      <c r="F45" s="117"/>
      <c r="K45" s="58"/>
      <c r="O45" s="58"/>
      <c r="R45" s="58"/>
    </row>
    <row r="46" spans="4:18" ht="12.75" x14ac:dyDescent="0.2">
      <c r="E46" s="117"/>
      <c r="F46" s="117"/>
      <c r="K46" s="58"/>
      <c r="O46" s="58"/>
      <c r="R46" s="58"/>
    </row>
    <row r="47" spans="4:18" ht="12.75" x14ac:dyDescent="0.2">
      <c r="E47" s="117"/>
      <c r="F47" s="117"/>
      <c r="K47" s="58"/>
      <c r="O47" s="58"/>
      <c r="R47" s="58"/>
    </row>
    <row r="48" spans="4:18" ht="12.75" x14ac:dyDescent="0.2">
      <c r="E48" s="117"/>
      <c r="F48" s="117"/>
      <c r="K48" s="58"/>
      <c r="O48" s="58"/>
      <c r="R48" s="58"/>
    </row>
    <row r="49" spans="5:18" ht="12.75" x14ac:dyDescent="0.2">
      <c r="E49" s="117"/>
      <c r="F49" s="117"/>
      <c r="K49" s="58"/>
      <c r="O49" s="58"/>
      <c r="R49" s="58"/>
    </row>
    <row r="50" spans="5:18" ht="12.75" x14ac:dyDescent="0.2">
      <c r="E50" s="117"/>
      <c r="F50" s="117"/>
      <c r="K50" s="58"/>
      <c r="O50" s="58"/>
      <c r="R50" s="58"/>
    </row>
    <row r="51" spans="5:18" ht="12.75" x14ac:dyDescent="0.2">
      <c r="E51" s="117"/>
      <c r="F51" s="117"/>
      <c r="K51" s="58"/>
      <c r="O51" s="58"/>
      <c r="R51" s="58"/>
    </row>
    <row r="52" spans="5:18" ht="12.75" x14ac:dyDescent="0.2">
      <c r="E52" s="117"/>
      <c r="F52" s="117"/>
      <c r="K52" s="58"/>
      <c r="O52" s="58"/>
      <c r="R52" s="58"/>
    </row>
    <row r="53" spans="5:18" ht="12.75" x14ac:dyDescent="0.2">
      <c r="E53" s="117"/>
      <c r="F53" s="117"/>
      <c r="K53" s="58"/>
      <c r="O53" s="58"/>
      <c r="R53" s="58"/>
    </row>
    <row r="54" spans="5:18" ht="12.75" x14ac:dyDescent="0.2">
      <c r="E54" s="117"/>
      <c r="F54" s="117"/>
      <c r="K54" s="58"/>
      <c r="O54" s="58"/>
      <c r="R54" s="58"/>
    </row>
    <row r="55" spans="5:18" ht="12.75" x14ac:dyDescent="0.2">
      <c r="E55" s="117"/>
      <c r="F55" s="117"/>
      <c r="K55" s="58"/>
      <c r="O55" s="58"/>
      <c r="R55" s="58"/>
    </row>
    <row r="56" spans="5:18" ht="12.75" x14ac:dyDescent="0.2">
      <c r="E56" s="117"/>
      <c r="F56" s="117"/>
      <c r="K56" s="58"/>
      <c r="O56" s="58"/>
      <c r="R56" s="58"/>
    </row>
    <row r="57" spans="5:18" ht="12.75" x14ac:dyDescent="0.2">
      <c r="E57" s="117"/>
      <c r="F57" s="117"/>
      <c r="K57" s="58"/>
      <c r="O57" s="58"/>
      <c r="R57" s="58"/>
    </row>
    <row r="58" spans="5:18" ht="12.75" x14ac:dyDescent="0.2">
      <c r="E58" s="117"/>
      <c r="F58" s="117"/>
      <c r="K58" s="58"/>
      <c r="O58" s="58"/>
      <c r="R58" s="58"/>
    </row>
    <row r="59" spans="5:18" ht="12.75" x14ac:dyDescent="0.2">
      <c r="E59" s="117"/>
      <c r="F59" s="117"/>
      <c r="K59" s="58"/>
      <c r="O59" s="58"/>
      <c r="R59" s="58"/>
    </row>
    <row r="60" spans="5:18" ht="12.75" x14ac:dyDescent="0.2">
      <c r="E60" s="117"/>
      <c r="F60" s="117"/>
      <c r="K60" s="58"/>
      <c r="O60" s="58"/>
      <c r="R60" s="58"/>
    </row>
    <row r="61" spans="5:18" ht="12.75" x14ac:dyDescent="0.2">
      <c r="E61" s="117"/>
      <c r="F61" s="117"/>
      <c r="K61" s="58"/>
      <c r="O61" s="58"/>
      <c r="R61" s="58"/>
    </row>
    <row r="62" spans="5:18" ht="12.75" x14ac:dyDescent="0.2">
      <c r="E62" s="117"/>
      <c r="F62" s="117"/>
      <c r="K62" s="58"/>
      <c r="O62" s="58"/>
      <c r="R62" s="58"/>
    </row>
    <row r="63" spans="5:18" ht="12.75" x14ac:dyDescent="0.2">
      <c r="E63" s="117"/>
      <c r="F63" s="117"/>
      <c r="K63" s="58"/>
      <c r="O63" s="58"/>
      <c r="R63" s="58"/>
    </row>
    <row r="64" spans="5:18" ht="12.75" x14ac:dyDescent="0.2">
      <c r="E64" s="117"/>
      <c r="F64" s="117"/>
      <c r="K64" s="58"/>
      <c r="O64" s="58"/>
      <c r="R64" s="58"/>
    </row>
    <row r="65" spans="5:18" ht="12.75" x14ac:dyDescent="0.2">
      <c r="E65" s="117"/>
      <c r="F65" s="117"/>
      <c r="K65" s="58"/>
      <c r="O65" s="58"/>
      <c r="R65" s="58"/>
    </row>
    <row r="66" spans="5:18" ht="12.75" x14ac:dyDescent="0.2">
      <c r="E66" s="117"/>
      <c r="F66" s="117"/>
      <c r="K66" s="58"/>
      <c r="O66" s="58"/>
      <c r="R66" s="58"/>
    </row>
    <row r="67" spans="5:18" ht="12.75" x14ac:dyDescent="0.2">
      <c r="E67" s="117"/>
      <c r="F67" s="117"/>
      <c r="K67" s="58"/>
      <c r="O67" s="58"/>
      <c r="R67" s="58"/>
    </row>
    <row r="68" spans="5:18" ht="12.75" x14ac:dyDescent="0.2">
      <c r="E68" s="117"/>
      <c r="F68" s="117"/>
      <c r="K68" s="58"/>
      <c r="O68" s="58"/>
      <c r="R68" s="58"/>
    </row>
    <row r="69" spans="5:18" ht="12.75" x14ac:dyDescent="0.2">
      <c r="E69" s="117"/>
      <c r="F69" s="117"/>
      <c r="K69" s="58"/>
      <c r="O69" s="58"/>
      <c r="R69" s="58"/>
    </row>
    <row r="70" spans="5:18" ht="12.75" x14ac:dyDescent="0.2">
      <c r="E70" s="117"/>
      <c r="F70" s="117"/>
      <c r="K70" s="58"/>
      <c r="O70" s="58"/>
      <c r="R70" s="58"/>
    </row>
    <row r="71" spans="5:18" ht="12.75" x14ac:dyDescent="0.2">
      <c r="E71" s="117"/>
      <c r="F71" s="117"/>
      <c r="K71" s="58"/>
      <c r="O71" s="58"/>
      <c r="R71" s="58"/>
    </row>
    <row r="72" spans="5:18" ht="12.75" x14ac:dyDescent="0.2">
      <c r="E72" s="117"/>
      <c r="F72" s="117"/>
      <c r="K72" s="58"/>
      <c r="O72" s="58"/>
      <c r="R72" s="58"/>
    </row>
    <row r="73" spans="5:18" ht="12.75" x14ac:dyDescent="0.2">
      <c r="E73" s="117"/>
      <c r="F73" s="117"/>
      <c r="K73" s="58"/>
      <c r="O73" s="58"/>
      <c r="R73" s="58"/>
    </row>
    <row r="74" spans="5:18" ht="12.75" x14ac:dyDescent="0.2">
      <c r="E74" s="117"/>
      <c r="F74" s="117"/>
      <c r="K74" s="58"/>
      <c r="O74" s="58"/>
      <c r="R74" s="58"/>
    </row>
    <row r="75" spans="5:18" ht="12.75" x14ac:dyDescent="0.2">
      <c r="E75" s="117"/>
      <c r="F75" s="117"/>
      <c r="K75" s="58"/>
      <c r="O75" s="58"/>
      <c r="R75" s="58"/>
    </row>
    <row r="76" spans="5:18" ht="12.75" x14ac:dyDescent="0.2">
      <c r="E76" s="117"/>
      <c r="F76" s="117"/>
      <c r="K76" s="58"/>
      <c r="O76" s="58"/>
      <c r="R76" s="58"/>
    </row>
    <row r="77" spans="5:18" ht="12.75" x14ac:dyDescent="0.2">
      <c r="E77" s="117"/>
      <c r="F77" s="117"/>
      <c r="K77" s="58"/>
      <c r="O77" s="58"/>
      <c r="R77" s="58"/>
    </row>
    <row r="78" spans="5:18" ht="12.75" x14ac:dyDescent="0.2">
      <c r="E78" s="117"/>
      <c r="F78" s="117"/>
      <c r="K78" s="58"/>
      <c r="O78" s="58"/>
      <c r="R78" s="58"/>
    </row>
    <row r="79" spans="5:18" ht="12.75" x14ac:dyDescent="0.2">
      <c r="E79" s="117"/>
      <c r="F79" s="117"/>
      <c r="K79" s="58"/>
      <c r="O79" s="58"/>
      <c r="R79" s="58"/>
    </row>
    <row r="80" spans="5:18" ht="12.75" x14ac:dyDescent="0.2">
      <c r="E80" s="117"/>
      <c r="F80" s="117"/>
      <c r="K80" s="58"/>
      <c r="O80" s="58"/>
      <c r="R80" s="58"/>
    </row>
    <row r="81" spans="5:18" ht="12.75" x14ac:dyDescent="0.2">
      <c r="E81" s="117"/>
      <c r="F81" s="117"/>
      <c r="K81" s="58"/>
      <c r="O81" s="58"/>
      <c r="R81" s="58"/>
    </row>
    <row r="82" spans="5:18" ht="12.75" x14ac:dyDescent="0.2">
      <c r="E82" s="117"/>
      <c r="F82" s="117"/>
      <c r="K82" s="58"/>
      <c r="O82" s="58"/>
      <c r="R82" s="58"/>
    </row>
    <row r="83" spans="5:18" ht="12.75" x14ac:dyDescent="0.2">
      <c r="E83" s="117"/>
      <c r="F83" s="117"/>
      <c r="K83" s="58"/>
      <c r="O83" s="58"/>
      <c r="R83" s="58"/>
    </row>
    <row r="84" spans="5:18" ht="12.75" x14ac:dyDescent="0.2">
      <c r="E84" s="117"/>
      <c r="F84" s="117"/>
      <c r="K84" s="58"/>
      <c r="O84" s="58"/>
      <c r="R84" s="58"/>
    </row>
    <row r="85" spans="5:18" ht="12.75" x14ac:dyDescent="0.2">
      <c r="E85" s="117"/>
      <c r="F85" s="117"/>
      <c r="K85" s="58"/>
      <c r="O85" s="58"/>
      <c r="R85" s="58"/>
    </row>
    <row r="86" spans="5:18" ht="12.75" x14ac:dyDescent="0.2">
      <c r="E86" s="117"/>
      <c r="F86" s="117"/>
      <c r="K86" s="58"/>
      <c r="O86" s="58"/>
      <c r="R86" s="58"/>
    </row>
    <row r="87" spans="5:18" ht="12.75" x14ac:dyDescent="0.2">
      <c r="E87" s="117"/>
      <c r="F87" s="117"/>
      <c r="K87" s="58"/>
      <c r="O87" s="58"/>
      <c r="R87" s="58"/>
    </row>
    <row r="88" spans="5:18" ht="12.75" x14ac:dyDescent="0.2">
      <c r="E88" s="117"/>
      <c r="F88" s="117"/>
      <c r="K88" s="58"/>
      <c r="O88" s="58"/>
      <c r="R88" s="58"/>
    </row>
    <row r="89" spans="5:18" ht="12.75" x14ac:dyDescent="0.2">
      <c r="E89" s="117"/>
      <c r="F89" s="117"/>
      <c r="K89" s="58"/>
      <c r="O89" s="58"/>
      <c r="R89" s="58"/>
    </row>
    <row r="90" spans="5:18" ht="12.75" x14ac:dyDescent="0.2">
      <c r="E90" s="117"/>
      <c r="F90" s="117"/>
      <c r="K90" s="58"/>
      <c r="O90" s="58"/>
      <c r="R90" s="58"/>
    </row>
    <row r="91" spans="5:18" ht="12.75" x14ac:dyDescent="0.2">
      <c r="E91" s="117"/>
      <c r="F91" s="117"/>
      <c r="K91" s="58"/>
      <c r="O91" s="58"/>
      <c r="R91" s="58"/>
    </row>
    <row r="92" spans="5:18" ht="12.75" x14ac:dyDescent="0.2">
      <c r="E92" s="117"/>
      <c r="F92" s="117"/>
      <c r="K92" s="58"/>
      <c r="O92" s="58"/>
      <c r="R92" s="58"/>
    </row>
    <row r="93" spans="5:18" ht="12.75" x14ac:dyDescent="0.2">
      <c r="E93" s="117"/>
      <c r="F93" s="117"/>
      <c r="K93" s="58"/>
      <c r="O93" s="58"/>
      <c r="R93" s="58"/>
    </row>
    <row r="94" spans="5:18" ht="12.75" x14ac:dyDescent="0.2">
      <c r="E94" s="117"/>
      <c r="F94" s="117"/>
      <c r="K94" s="58"/>
      <c r="O94" s="58"/>
      <c r="R94" s="58"/>
    </row>
    <row r="95" spans="5:18" ht="12.75" x14ac:dyDescent="0.2">
      <c r="E95" s="117"/>
      <c r="F95" s="117"/>
      <c r="K95" s="58"/>
      <c r="O95" s="58"/>
      <c r="R95" s="58"/>
    </row>
    <row r="96" spans="5:18" ht="12.75" x14ac:dyDescent="0.2">
      <c r="E96" s="117"/>
      <c r="F96" s="117"/>
      <c r="K96" s="58"/>
      <c r="O96" s="58"/>
      <c r="R96" s="58"/>
    </row>
    <row r="97" spans="5:18" ht="12.75" x14ac:dyDescent="0.2">
      <c r="E97" s="117"/>
      <c r="F97" s="117"/>
      <c r="K97" s="58"/>
      <c r="O97" s="58"/>
      <c r="R97" s="58"/>
    </row>
    <row r="98" spans="5:18" ht="12.75" x14ac:dyDescent="0.2">
      <c r="E98" s="117"/>
      <c r="F98" s="117"/>
      <c r="K98" s="58"/>
      <c r="O98" s="58"/>
      <c r="R98" s="58"/>
    </row>
    <row r="99" spans="5:18" ht="12.75" x14ac:dyDescent="0.2">
      <c r="E99" s="117"/>
      <c r="F99" s="117"/>
      <c r="K99" s="58"/>
      <c r="O99" s="58"/>
      <c r="R99" s="58"/>
    </row>
    <row r="100" spans="5:18" ht="12.75" x14ac:dyDescent="0.2">
      <c r="E100" s="117"/>
      <c r="F100" s="117"/>
      <c r="K100" s="58"/>
      <c r="O100" s="58"/>
      <c r="R100" s="58"/>
    </row>
    <row r="101" spans="5:18" ht="12.75" x14ac:dyDescent="0.2">
      <c r="E101" s="117"/>
      <c r="F101" s="117"/>
      <c r="K101" s="58"/>
      <c r="O101" s="58"/>
      <c r="R101" s="58"/>
    </row>
    <row r="102" spans="5:18" ht="12.75" x14ac:dyDescent="0.2">
      <c r="E102" s="117"/>
      <c r="F102" s="117"/>
      <c r="K102" s="58"/>
      <c r="O102" s="58"/>
      <c r="R102" s="58"/>
    </row>
    <row r="103" spans="5:18" ht="12.75" x14ac:dyDescent="0.2">
      <c r="E103" s="117"/>
      <c r="F103" s="117"/>
      <c r="K103" s="58"/>
      <c r="O103" s="58"/>
      <c r="R103" s="58"/>
    </row>
    <row r="104" spans="5:18" ht="12.75" x14ac:dyDescent="0.2">
      <c r="E104" s="117"/>
      <c r="F104" s="117"/>
      <c r="K104" s="58"/>
      <c r="O104" s="58"/>
      <c r="R104" s="58"/>
    </row>
    <row r="105" spans="5:18" ht="12.75" x14ac:dyDescent="0.2">
      <c r="E105" s="117"/>
      <c r="F105" s="117"/>
      <c r="K105" s="58"/>
      <c r="O105" s="58"/>
      <c r="R105" s="58"/>
    </row>
    <row r="106" spans="5:18" ht="12.75" x14ac:dyDescent="0.2">
      <c r="E106" s="117"/>
      <c r="F106" s="117"/>
      <c r="K106" s="58"/>
      <c r="O106" s="58"/>
      <c r="R106" s="58"/>
    </row>
    <row r="107" spans="5:18" ht="12.75" x14ac:dyDescent="0.2">
      <c r="E107" s="117"/>
      <c r="F107" s="117"/>
      <c r="K107" s="58"/>
      <c r="O107" s="58"/>
      <c r="R107" s="58"/>
    </row>
    <row r="108" spans="5:18" ht="12.75" x14ac:dyDescent="0.2">
      <c r="E108" s="117"/>
      <c r="F108" s="117"/>
      <c r="K108" s="58"/>
      <c r="O108" s="58"/>
      <c r="R108" s="58"/>
    </row>
    <row r="109" spans="5:18" ht="12.75" x14ac:dyDescent="0.2">
      <c r="E109" s="117"/>
      <c r="F109" s="117"/>
      <c r="K109" s="58"/>
      <c r="O109" s="58"/>
      <c r="R109" s="58"/>
    </row>
    <row r="110" spans="5:18" ht="12.75" x14ac:dyDescent="0.2">
      <c r="E110" s="117"/>
      <c r="F110" s="117"/>
      <c r="K110" s="58"/>
      <c r="O110" s="58"/>
      <c r="R110" s="58"/>
    </row>
    <row r="111" spans="5:18" ht="12.75" x14ac:dyDescent="0.2">
      <c r="E111" s="117"/>
      <c r="F111" s="117"/>
      <c r="K111" s="58"/>
      <c r="O111" s="58"/>
      <c r="R111" s="58"/>
    </row>
    <row r="112" spans="5:18" ht="12.75" x14ac:dyDescent="0.2">
      <c r="E112" s="117"/>
      <c r="F112" s="117"/>
      <c r="K112" s="58"/>
      <c r="O112" s="58"/>
      <c r="R112" s="58"/>
    </row>
    <row r="113" spans="5:18" ht="12.75" x14ac:dyDescent="0.2">
      <c r="E113" s="117"/>
      <c r="F113" s="117"/>
      <c r="K113" s="58"/>
      <c r="O113" s="58"/>
      <c r="R113" s="58"/>
    </row>
    <row r="114" spans="5:18" ht="12.75" x14ac:dyDescent="0.2">
      <c r="E114" s="117"/>
      <c r="F114" s="117"/>
      <c r="K114" s="58"/>
      <c r="O114" s="58"/>
      <c r="R114" s="58"/>
    </row>
    <row r="115" spans="5:18" ht="12.75" x14ac:dyDescent="0.2">
      <c r="E115" s="117"/>
      <c r="F115" s="117"/>
      <c r="K115" s="58"/>
      <c r="O115" s="58"/>
      <c r="R115" s="58"/>
    </row>
    <row r="116" spans="5:18" ht="12.75" x14ac:dyDescent="0.2">
      <c r="E116" s="117"/>
      <c r="F116" s="117"/>
      <c r="K116" s="58"/>
      <c r="O116" s="58"/>
      <c r="R116" s="58"/>
    </row>
    <row r="117" spans="5:18" ht="12.75" x14ac:dyDescent="0.2">
      <c r="E117" s="117"/>
      <c r="F117" s="117"/>
      <c r="K117" s="58"/>
      <c r="O117" s="58"/>
      <c r="R117" s="58"/>
    </row>
    <row r="118" spans="5:18" ht="12.75" x14ac:dyDescent="0.2">
      <c r="E118" s="117"/>
      <c r="F118" s="117"/>
      <c r="K118" s="58"/>
      <c r="O118" s="58"/>
      <c r="R118" s="58"/>
    </row>
    <row r="119" spans="5:18" ht="12.75" x14ac:dyDescent="0.2">
      <c r="E119" s="117"/>
      <c r="F119" s="117"/>
      <c r="K119" s="58"/>
      <c r="O119" s="58"/>
      <c r="R119" s="58"/>
    </row>
    <row r="120" spans="5:18" ht="12.75" x14ac:dyDescent="0.2">
      <c r="E120" s="117"/>
      <c r="F120" s="117"/>
      <c r="K120" s="58"/>
      <c r="O120" s="58"/>
      <c r="R120" s="58"/>
    </row>
    <row r="121" spans="5:18" ht="12.75" x14ac:dyDescent="0.2">
      <c r="E121" s="117"/>
      <c r="F121" s="117"/>
      <c r="K121" s="58"/>
      <c r="O121" s="58"/>
      <c r="R121" s="58"/>
    </row>
    <row r="122" spans="5:18" ht="12.75" x14ac:dyDescent="0.2">
      <c r="E122" s="117"/>
      <c r="F122" s="117"/>
      <c r="K122" s="58"/>
      <c r="O122" s="58"/>
      <c r="R122" s="58"/>
    </row>
    <row r="123" spans="5:18" ht="12.75" x14ac:dyDescent="0.2">
      <c r="E123" s="117"/>
      <c r="F123" s="117"/>
      <c r="K123" s="58"/>
      <c r="O123" s="58"/>
      <c r="R123" s="58"/>
    </row>
    <row r="124" spans="5:18" ht="12.75" x14ac:dyDescent="0.2">
      <c r="E124" s="117"/>
      <c r="F124" s="117"/>
      <c r="K124" s="58"/>
      <c r="O124" s="58"/>
      <c r="R124" s="58"/>
    </row>
    <row r="125" spans="5:18" ht="12.75" x14ac:dyDescent="0.2">
      <c r="E125" s="117"/>
      <c r="F125" s="117"/>
      <c r="K125" s="58"/>
      <c r="O125" s="58"/>
      <c r="R125" s="58"/>
    </row>
    <row r="126" spans="5:18" ht="12.75" x14ac:dyDescent="0.2">
      <c r="E126" s="117"/>
      <c r="F126" s="117"/>
      <c r="K126" s="58"/>
      <c r="O126" s="58"/>
      <c r="R126" s="58"/>
    </row>
    <row r="127" spans="5:18" ht="12.75" x14ac:dyDescent="0.2">
      <c r="E127" s="117"/>
      <c r="F127" s="117"/>
      <c r="K127" s="58"/>
      <c r="O127" s="58"/>
      <c r="R127" s="58"/>
    </row>
    <row r="128" spans="5:18" ht="12.75" x14ac:dyDescent="0.2">
      <c r="E128" s="117"/>
      <c r="F128" s="117"/>
      <c r="K128" s="58"/>
      <c r="O128" s="58"/>
      <c r="R128" s="58"/>
    </row>
    <row r="129" spans="5:18" ht="12.75" x14ac:dyDescent="0.2">
      <c r="E129" s="117"/>
      <c r="F129" s="117"/>
      <c r="K129" s="58"/>
      <c r="O129" s="58"/>
      <c r="R129" s="58"/>
    </row>
    <row r="130" spans="5:18" ht="12.75" x14ac:dyDescent="0.2">
      <c r="E130" s="117"/>
      <c r="F130" s="117"/>
      <c r="K130" s="58"/>
      <c r="O130" s="58"/>
      <c r="R130" s="58"/>
    </row>
    <row r="131" spans="5:18" ht="12.75" x14ac:dyDescent="0.2">
      <c r="E131" s="117"/>
      <c r="F131" s="117"/>
      <c r="K131" s="58"/>
      <c r="O131" s="58"/>
      <c r="R131" s="58"/>
    </row>
    <row r="132" spans="5:18" ht="12.75" x14ac:dyDescent="0.2">
      <c r="E132" s="117"/>
      <c r="F132" s="117"/>
      <c r="K132" s="58"/>
      <c r="O132" s="58"/>
      <c r="R132" s="58"/>
    </row>
    <row r="133" spans="5:18" ht="12.75" x14ac:dyDescent="0.2">
      <c r="E133" s="117"/>
      <c r="F133" s="117"/>
      <c r="K133" s="58"/>
      <c r="O133" s="58"/>
      <c r="R133" s="58"/>
    </row>
    <row r="134" spans="5:18" ht="12.75" x14ac:dyDescent="0.2">
      <c r="E134" s="117"/>
      <c r="F134" s="117"/>
      <c r="K134" s="58"/>
      <c r="O134" s="58"/>
      <c r="R134" s="58"/>
    </row>
    <row r="135" spans="5:18" ht="12.75" x14ac:dyDescent="0.2">
      <c r="E135" s="117"/>
      <c r="F135" s="117"/>
      <c r="K135" s="58"/>
      <c r="O135" s="58"/>
      <c r="R135" s="58"/>
    </row>
    <row r="136" spans="5:18" ht="12.75" x14ac:dyDescent="0.2">
      <c r="E136" s="117"/>
      <c r="F136" s="117"/>
      <c r="K136" s="58"/>
      <c r="O136" s="58"/>
      <c r="R136" s="58"/>
    </row>
    <row r="137" spans="5:18" ht="12.75" x14ac:dyDescent="0.2">
      <c r="E137" s="117"/>
      <c r="F137" s="117"/>
      <c r="K137" s="58"/>
      <c r="O137" s="58"/>
      <c r="R137" s="58"/>
    </row>
    <row r="138" spans="5:18" ht="12.75" x14ac:dyDescent="0.2">
      <c r="E138" s="117"/>
      <c r="F138" s="117"/>
      <c r="K138" s="58"/>
      <c r="O138" s="58"/>
      <c r="R138" s="58"/>
    </row>
    <row r="139" spans="5:18" ht="12.75" x14ac:dyDescent="0.2">
      <c r="E139" s="117"/>
      <c r="F139" s="117"/>
      <c r="K139" s="58"/>
      <c r="O139" s="58"/>
      <c r="R139" s="58"/>
    </row>
    <row r="140" spans="5:18" ht="12.75" x14ac:dyDescent="0.2">
      <c r="E140" s="117"/>
      <c r="F140" s="117"/>
      <c r="K140" s="58"/>
      <c r="O140" s="58"/>
      <c r="R140" s="58"/>
    </row>
    <row r="141" spans="5:18" ht="12.75" x14ac:dyDescent="0.2">
      <c r="E141" s="117"/>
      <c r="F141" s="117"/>
      <c r="K141" s="58"/>
      <c r="O141" s="58"/>
      <c r="R141" s="58"/>
    </row>
    <row r="142" spans="5:18" ht="12.75" x14ac:dyDescent="0.2">
      <c r="E142" s="117"/>
      <c r="F142" s="117"/>
      <c r="K142" s="58"/>
      <c r="O142" s="58"/>
      <c r="R142" s="58"/>
    </row>
    <row r="143" spans="5:18" ht="12.75" x14ac:dyDescent="0.2">
      <c r="E143" s="117"/>
      <c r="F143" s="117"/>
      <c r="K143" s="58"/>
      <c r="O143" s="58"/>
      <c r="R143" s="58"/>
    </row>
    <row r="144" spans="5:18" ht="12.75" x14ac:dyDescent="0.2">
      <c r="E144" s="117"/>
      <c r="F144" s="117"/>
      <c r="K144" s="58"/>
      <c r="O144" s="58"/>
      <c r="R144" s="58"/>
    </row>
    <row r="145" spans="5:18" ht="12.75" x14ac:dyDescent="0.2">
      <c r="E145" s="117"/>
      <c r="F145" s="117"/>
      <c r="K145" s="58"/>
      <c r="O145" s="58"/>
      <c r="R145" s="58"/>
    </row>
    <row r="146" spans="5:18" ht="12.75" x14ac:dyDescent="0.2">
      <c r="E146" s="117"/>
      <c r="F146" s="117"/>
      <c r="K146" s="58"/>
      <c r="O146" s="58"/>
      <c r="R146" s="58"/>
    </row>
    <row r="147" spans="5:18" ht="12.75" x14ac:dyDescent="0.2">
      <c r="E147" s="117"/>
      <c r="F147" s="117"/>
      <c r="K147" s="58"/>
      <c r="O147" s="58"/>
      <c r="R147" s="58"/>
    </row>
    <row r="148" spans="5:18" ht="12.75" x14ac:dyDescent="0.2">
      <c r="E148" s="117"/>
      <c r="F148" s="117"/>
      <c r="K148" s="58"/>
      <c r="O148" s="58"/>
      <c r="R148" s="58"/>
    </row>
    <row r="149" spans="5:18" ht="12.75" x14ac:dyDescent="0.2">
      <c r="E149" s="117"/>
      <c r="F149" s="117"/>
      <c r="K149" s="58"/>
      <c r="O149" s="58"/>
      <c r="R149" s="58"/>
    </row>
    <row r="150" spans="5:18" ht="12.75" x14ac:dyDescent="0.2">
      <c r="E150" s="117"/>
      <c r="F150" s="117"/>
      <c r="K150" s="58"/>
      <c r="O150" s="58"/>
      <c r="R150" s="58"/>
    </row>
    <row r="151" spans="5:18" ht="12.75" x14ac:dyDescent="0.2">
      <c r="E151" s="117"/>
      <c r="F151" s="117"/>
      <c r="K151" s="58"/>
      <c r="O151" s="58"/>
      <c r="R151" s="58"/>
    </row>
    <row r="152" spans="5:18" ht="12.75" x14ac:dyDescent="0.2">
      <c r="E152" s="117"/>
      <c r="F152" s="117"/>
      <c r="K152" s="58"/>
      <c r="O152" s="58"/>
      <c r="R152" s="58"/>
    </row>
    <row r="153" spans="5:18" ht="12.75" x14ac:dyDescent="0.2">
      <c r="E153" s="117"/>
      <c r="F153" s="117"/>
      <c r="K153" s="58"/>
      <c r="O153" s="58"/>
      <c r="R153" s="58"/>
    </row>
    <row r="154" spans="5:18" ht="12.75" x14ac:dyDescent="0.2">
      <c r="E154" s="117"/>
      <c r="F154" s="117"/>
      <c r="K154" s="58"/>
      <c r="O154" s="58"/>
      <c r="R154" s="58"/>
    </row>
    <row r="155" spans="5:18" ht="12.75" x14ac:dyDescent="0.2">
      <c r="E155" s="117"/>
      <c r="F155" s="117"/>
      <c r="K155" s="58"/>
      <c r="O155" s="58"/>
      <c r="R155" s="58"/>
    </row>
    <row r="156" spans="5:18" ht="12.75" x14ac:dyDescent="0.2">
      <c r="E156" s="117"/>
      <c r="F156" s="117"/>
      <c r="K156" s="58"/>
      <c r="O156" s="58"/>
      <c r="R156" s="58"/>
    </row>
    <row r="157" spans="5:18" ht="12.75" x14ac:dyDescent="0.2">
      <c r="E157" s="117"/>
      <c r="F157" s="117"/>
      <c r="K157" s="58"/>
      <c r="O157" s="58"/>
      <c r="R157" s="58"/>
    </row>
    <row r="158" spans="5:18" ht="12.75" x14ac:dyDescent="0.2">
      <c r="E158" s="117"/>
      <c r="F158" s="117"/>
      <c r="K158" s="58"/>
      <c r="O158" s="58"/>
      <c r="R158" s="58"/>
    </row>
    <row r="159" spans="5:18" ht="12.75" x14ac:dyDescent="0.2">
      <c r="E159" s="117"/>
      <c r="F159" s="117"/>
      <c r="K159" s="58"/>
      <c r="O159" s="58"/>
      <c r="R159" s="58"/>
    </row>
    <row r="160" spans="5:18" ht="12.75" x14ac:dyDescent="0.2">
      <c r="E160" s="117"/>
      <c r="F160" s="117"/>
      <c r="K160" s="58"/>
      <c r="O160" s="58"/>
      <c r="R160" s="58"/>
    </row>
    <row r="161" spans="5:18" ht="12.75" x14ac:dyDescent="0.2">
      <c r="E161" s="117"/>
      <c r="F161" s="117"/>
      <c r="K161" s="58"/>
      <c r="O161" s="58"/>
      <c r="R161" s="58"/>
    </row>
    <row r="162" spans="5:18" ht="12.75" x14ac:dyDescent="0.2">
      <c r="E162" s="117"/>
      <c r="F162" s="117"/>
      <c r="K162" s="58"/>
      <c r="O162" s="58"/>
      <c r="R162" s="58"/>
    </row>
    <row r="163" spans="5:18" ht="12.75" x14ac:dyDescent="0.2">
      <c r="E163" s="117"/>
      <c r="F163" s="117"/>
      <c r="K163" s="58"/>
      <c r="O163" s="58"/>
      <c r="R163" s="58"/>
    </row>
    <row r="164" spans="5:18" ht="12.75" x14ac:dyDescent="0.2">
      <c r="E164" s="117"/>
      <c r="F164" s="117"/>
      <c r="K164" s="58"/>
      <c r="O164" s="58"/>
      <c r="R164" s="58"/>
    </row>
    <row r="165" spans="5:18" ht="12.75" x14ac:dyDescent="0.2">
      <c r="E165" s="117"/>
      <c r="F165" s="117"/>
      <c r="K165" s="58"/>
      <c r="O165" s="58"/>
      <c r="R165" s="58"/>
    </row>
    <row r="166" spans="5:18" ht="12.75" x14ac:dyDescent="0.2">
      <c r="E166" s="117"/>
      <c r="F166" s="117"/>
      <c r="K166" s="58"/>
      <c r="O166" s="58"/>
      <c r="R166" s="58"/>
    </row>
    <row r="167" spans="5:18" ht="12.75" x14ac:dyDescent="0.2">
      <c r="E167" s="117"/>
      <c r="F167" s="117"/>
      <c r="K167" s="58"/>
      <c r="O167" s="58"/>
      <c r="R167" s="58"/>
    </row>
    <row r="168" spans="5:18" ht="12.75" x14ac:dyDescent="0.2">
      <c r="E168" s="117"/>
      <c r="F168" s="117"/>
      <c r="K168" s="58"/>
      <c r="O168" s="58"/>
      <c r="R168" s="58"/>
    </row>
    <row r="169" spans="5:18" ht="12.75" x14ac:dyDescent="0.2">
      <c r="E169" s="117"/>
      <c r="F169" s="117"/>
      <c r="K169" s="58"/>
      <c r="O169" s="58"/>
      <c r="R169" s="58"/>
    </row>
    <row r="170" spans="5:18" ht="12.75" x14ac:dyDescent="0.2">
      <c r="E170" s="117"/>
      <c r="F170" s="117"/>
      <c r="K170" s="58"/>
      <c r="O170" s="58"/>
      <c r="R170" s="58"/>
    </row>
    <row r="171" spans="5:18" ht="12.75" x14ac:dyDescent="0.2">
      <c r="E171" s="117"/>
      <c r="F171" s="117"/>
      <c r="K171" s="58"/>
      <c r="O171" s="58"/>
      <c r="R171" s="58"/>
    </row>
    <row r="172" spans="5:18" ht="12.75" x14ac:dyDescent="0.2">
      <c r="E172" s="117"/>
      <c r="F172" s="117"/>
      <c r="K172" s="58"/>
      <c r="O172" s="58"/>
      <c r="R172" s="58"/>
    </row>
    <row r="173" spans="5:18" ht="12.75" x14ac:dyDescent="0.2">
      <c r="E173" s="117"/>
      <c r="F173" s="117"/>
      <c r="K173" s="58"/>
      <c r="O173" s="58"/>
      <c r="R173" s="58"/>
    </row>
    <row r="174" spans="5:18" ht="12.75" x14ac:dyDescent="0.2">
      <c r="E174" s="117"/>
      <c r="F174" s="117"/>
      <c r="K174" s="58"/>
      <c r="O174" s="58"/>
      <c r="R174" s="58"/>
    </row>
    <row r="175" spans="5:18" ht="12.75" x14ac:dyDescent="0.2">
      <c r="E175" s="117"/>
      <c r="F175" s="117"/>
      <c r="K175" s="58"/>
      <c r="O175" s="58"/>
      <c r="R175" s="58"/>
    </row>
    <row r="176" spans="5:18" ht="12.75" x14ac:dyDescent="0.2">
      <c r="E176" s="117"/>
      <c r="F176" s="117"/>
      <c r="K176" s="58"/>
      <c r="O176" s="58"/>
      <c r="R176" s="58"/>
    </row>
    <row r="177" spans="5:18" ht="12.75" x14ac:dyDescent="0.2">
      <c r="E177" s="117"/>
      <c r="F177" s="117"/>
      <c r="K177" s="58"/>
      <c r="O177" s="58"/>
      <c r="R177" s="58"/>
    </row>
    <row r="178" spans="5:18" ht="12.75" x14ac:dyDescent="0.2">
      <c r="E178" s="117"/>
      <c r="F178" s="117"/>
      <c r="K178" s="58"/>
      <c r="O178" s="58"/>
      <c r="R178" s="58"/>
    </row>
    <row r="179" spans="5:18" ht="12.75" x14ac:dyDescent="0.2">
      <c r="E179" s="117"/>
      <c r="F179" s="117"/>
      <c r="K179" s="58"/>
      <c r="O179" s="58"/>
      <c r="R179" s="58"/>
    </row>
    <row r="180" spans="5:18" ht="12.75" x14ac:dyDescent="0.2">
      <c r="E180" s="117"/>
      <c r="F180" s="117"/>
      <c r="K180" s="58"/>
      <c r="O180" s="58"/>
      <c r="R180" s="58"/>
    </row>
    <row r="181" spans="5:18" ht="12.75" x14ac:dyDescent="0.2">
      <c r="E181" s="117"/>
      <c r="F181" s="117"/>
      <c r="K181" s="58"/>
      <c r="O181" s="58"/>
      <c r="R181" s="58"/>
    </row>
    <row r="182" spans="5:18" ht="12.75" x14ac:dyDescent="0.2">
      <c r="E182" s="117"/>
      <c r="F182" s="117"/>
      <c r="K182" s="58"/>
      <c r="O182" s="58"/>
      <c r="R182" s="58"/>
    </row>
    <row r="183" spans="5:18" ht="12.75" x14ac:dyDescent="0.2">
      <c r="E183" s="117"/>
      <c r="F183" s="117"/>
      <c r="K183" s="58"/>
      <c r="O183" s="58"/>
      <c r="R183" s="58"/>
    </row>
    <row r="184" spans="5:18" ht="12.75" x14ac:dyDescent="0.2">
      <c r="E184" s="117"/>
      <c r="F184" s="117"/>
      <c r="K184" s="58"/>
      <c r="O184" s="58"/>
      <c r="R184" s="58"/>
    </row>
    <row r="185" spans="5:18" ht="12.75" x14ac:dyDescent="0.2">
      <c r="E185" s="117"/>
      <c r="F185" s="117"/>
      <c r="K185" s="58"/>
      <c r="O185" s="58"/>
      <c r="R185" s="58"/>
    </row>
    <row r="186" spans="5:18" ht="12.75" x14ac:dyDescent="0.2">
      <c r="E186" s="117"/>
      <c r="F186" s="117"/>
      <c r="K186" s="58"/>
      <c r="O186" s="58"/>
      <c r="R186" s="58"/>
    </row>
    <row r="187" spans="5:18" ht="12.75" x14ac:dyDescent="0.2">
      <c r="E187" s="117"/>
      <c r="F187" s="117"/>
      <c r="K187" s="58"/>
      <c r="O187" s="58"/>
      <c r="R187" s="58"/>
    </row>
    <row r="188" spans="5:18" ht="12.75" x14ac:dyDescent="0.2">
      <c r="E188" s="117"/>
      <c r="F188" s="117"/>
      <c r="K188" s="58"/>
      <c r="O188" s="58"/>
      <c r="R188" s="58"/>
    </row>
    <row r="189" spans="5:18" ht="12.75" x14ac:dyDescent="0.2">
      <c r="E189" s="117"/>
      <c r="F189" s="117"/>
      <c r="K189" s="58"/>
      <c r="O189" s="58"/>
      <c r="R189" s="58"/>
    </row>
    <row r="190" spans="5:18" ht="12.75" x14ac:dyDescent="0.2">
      <c r="E190" s="117"/>
      <c r="F190" s="117"/>
      <c r="K190" s="58"/>
      <c r="O190" s="58"/>
      <c r="R190" s="58"/>
    </row>
    <row r="191" spans="5:18" ht="12.75" x14ac:dyDescent="0.2">
      <c r="E191" s="117"/>
      <c r="F191" s="117"/>
      <c r="K191" s="58"/>
      <c r="O191" s="58"/>
      <c r="R191" s="58"/>
    </row>
    <row r="192" spans="5:18" ht="12.75" x14ac:dyDescent="0.2">
      <c r="E192" s="117"/>
      <c r="F192" s="117"/>
      <c r="K192" s="58"/>
      <c r="O192" s="58"/>
      <c r="R192" s="58"/>
    </row>
    <row r="193" spans="5:18" ht="12.75" x14ac:dyDescent="0.2">
      <c r="E193" s="117"/>
      <c r="F193" s="117"/>
      <c r="K193" s="58"/>
      <c r="O193" s="58"/>
      <c r="R193" s="58"/>
    </row>
    <row r="194" spans="5:18" ht="12.75" x14ac:dyDescent="0.2">
      <c r="E194" s="117"/>
      <c r="F194" s="117"/>
      <c r="K194" s="58"/>
      <c r="O194" s="58"/>
      <c r="R194" s="58"/>
    </row>
    <row r="195" spans="5:18" ht="12.75" x14ac:dyDescent="0.2">
      <c r="E195" s="117"/>
      <c r="F195" s="117"/>
      <c r="K195" s="58"/>
      <c r="O195" s="58"/>
      <c r="R195" s="58"/>
    </row>
    <row r="196" spans="5:18" ht="12.75" x14ac:dyDescent="0.2">
      <c r="E196" s="117"/>
      <c r="F196" s="117"/>
      <c r="K196" s="58"/>
      <c r="O196" s="58"/>
      <c r="R196" s="58"/>
    </row>
    <row r="197" spans="5:18" ht="12.75" x14ac:dyDescent="0.2">
      <c r="E197" s="117"/>
      <c r="F197" s="117"/>
      <c r="K197" s="58"/>
      <c r="O197" s="58"/>
      <c r="R197" s="58"/>
    </row>
    <row r="198" spans="5:18" ht="12.75" x14ac:dyDescent="0.2">
      <c r="E198" s="117"/>
      <c r="F198" s="117"/>
      <c r="K198" s="58"/>
      <c r="O198" s="58"/>
      <c r="R198" s="58"/>
    </row>
    <row r="199" spans="5:18" ht="12.75" x14ac:dyDescent="0.2">
      <c r="E199" s="117"/>
      <c r="F199" s="117"/>
      <c r="K199" s="58"/>
      <c r="O199" s="58"/>
      <c r="R199" s="58"/>
    </row>
    <row r="200" spans="5:18" ht="12.75" x14ac:dyDescent="0.2">
      <c r="E200" s="117"/>
      <c r="F200" s="117"/>
      <c r="K200" s="58"/>
      <c r="O200" s="58"/>
      <c r="R200" s="58"/>
    </row>
    <row r="201" spans="5:18" ht="12.75" x14ac:dyDescent="0.2">
      <c r="E201" s="117"/>
      <c r="F201" s="117"/>
      <c r="K201" s="58"/>
      <c r="O201" s="58"/>
      <c r="R201" s="58"/>
    </row>
    <row r="202" spans="5:18" ht="12.75" x14ac:dyDescent="0.2">
      <c r="E202" s="117"/>
      <c r="F202" s="117"/>
      <c r="K202" s="58"/>
      <c r="O202" s="58"/>
      <c r="R202" s="58"/>
    </row>
    <row r="203" spans="5:18" ht="12.75" x14ac:dyDescent="0.2">
      <c r="E203" s="117"/>
      <c r="F203" s="117"/>
      <c r="K203" s="58"/>
      <c r="O203" s="58"/>
      <c r="R203" s="58"/>
    </row>
    <row r="204" spans="5:18" ht="12.75" x14ac:dyDescent="0.2">
      <c r="E204" s="117"/>
      <c r="F204" s="117"/>
      <c r="K204" s="58"/>
      <c r="O204" s="58"/>
      <c r="R204" s="58"/>
    </row>
    <row r="205" spans="5:18" ht="12.75" x14ac:dyDescent="0.2">
      <c r="E205" s="117"/>
      <c r="F205" s="117"/>
      <c r="K205" s="58"/>
      <c r="O205" s="58"/>
      <c r="R205" s="58"/>
    </row>
    <row r="206" spans="5:18" ht="12.75" x14ac:dyDescent="0.2">
      <c r="E206" s="117"/>
      <c r="F206" s="117"/>
      <c r="K206" s="58"/>
      <c r="O206" s="58"/>
      <c r="R206" s="58"/>
    </row>
    <row r="207" spans="5:18" ht="12.75" x14ac:dyDescent="0.2">
      <c r="E207" s="117"/>
      <c r="F207" s="117"/>
      <c r="K207" s="58"/>
      <c r="O207" s="58"/>
      <c r="R207" s="58"/>
    </row>
    <row r="208" spans="5:18" ht="12.75" x14ac:dyDescent="0.2">
      <c r="E208" s="117"/>
      <c r="F208" s="117"/>
      <c r="K208" s="58"/>
      <c r="O208" s="58"/>
      <c r="R208" s="58"/>
    </row>
    <row r="209" spans="5:18" ht="12.75" x14ac:dyDescent="0.2">
      <c r="E209" s="117"/>
      <c r="F209" s="117"/>
      <c r="K209" s="58"/>
      <c r="O209" s="58"/>
      <c r="R209" s="58"/>
    </row>
    <row r="210" spans="5:18" ht="12.75" x14ac:dyDescent="0.2">
      <c r="E210" s="117"/>
      <c r="F210" s="117"/>
      <c r="K210" s="58"/>
      <c r="O210" s="58"/>
      <c r="R210" s="58"/>
    </row>
    <row r="211" spans="5:18" ht="12.75" x14ac:dyDescent="0.2">
      <c r="E211" s="117"/>
      <c r="F211" s="117"/>
      <c r="K211" s="58"/>
      <c r="O211" s="58"/>
      <c r="R211" s="58"/>
    </row>
    <row r="212" spans="5:18" ht="12.75" x14ac:dyDescent="0.2">
      <c r="E212" s="117"/>
      <c r="F212" s="117"/>
      <c r="K212" s="58"/>
      <c r="O212" s="58"/>
      <c r="R212" s="58"/>
    </row>
    <row r="213" spans="5:18" ht="12.75" x14ac:dyDescent="0.2">
      <c r="E213" s="117"/>
      <c r="F213" s="117"/>
      <c r="K213" s="58"/>
      <c r="O213" s="58"/>
      <c r="R213" s="58"/>
    </row>
    <row r="214" spans="5:18" ht="12.75" x14ac:dyDescent="0.2">
      <c r="E214" s="117"/>
      <c r="F214" s="117"/>
      <c r="K214" s="58"/>
      <c r="O214" s="58"/>
      <c r="R214" s="58"/>
    </row>
    <row r="215" spans="5:18" ht="12.75" x14ac:dyDescent="0.2">
      <c r="E215" s="117"/>
      <c r="F215" s="117"/>
      <c r="K215" s="58"/>
      <c r="O215" s="58"/>
      <c r="R215" s="58"/>
    </row>
    <row r="216" spans="5:18" ht="12.75" x14ac:dyDescent="0.2">
      <c r="E216" s="117"/>
      <c r="F216" s="117"/>
      <c r="K216" s="58"/>
      <c r="O216" s="58"/>
      <c r="R216" s="58"/>
    </row>
    <row r="217" spans="5:18" ht="12.75" x14ac:dyDescent="0.2">
      <c r="E217" s="117"/>
      <c r="F217" s="117"/>
      <c r="K217" s="58"/>
      <c r="O217" s="58"/>
      <c r="R217" s="58"/>
    </row>
    <row r="218" spans="5:18" ht="12.75" x14ac:dyDescent="0.2">
      <c r="E218" s="117"/>
      <c r="F218" s="117"/>
      <c r="K218" s="58"/>
      <c r="O218" s="58"/>
      <c r="R218" s="58"/>
    </row>
    <row r="219" spans="5:18" ht="12.75" x14ac:dyDescent="0.2">
      <c r="E219" s="117"/>
      <c r="F219" s="117"/>
      <c r="K219" s="58"/>
      <c r="O219" s="58"/>
      <c r="R219" s="58"/>
    </row>
    <row r="220" spans="5:18" ht="12.75" x14ac:dyDescent="0.2">
      <c r="E220" s="117"/>
      <c r="F220" s="117"/>
      <c r="K220" s="58"/>
      <c r="O220" s="58"/>
      <c r="R220" s="58"/>
    </row>
    <row r="221" spans="5:18" ht="12.75" x14ac:dyDescent="0.2">
      <c r="E221" s="117"/>
      <c r="F221" s="117"/>
      <c r="K221" s="58"/>
      <c r="O221" s="58"/>
      <c r="R221" s="58"/>
    </row>
    <row r="222" spans="5:18" ht="12.75" x14ac:dyDescent="0.2">
      <c r="E222" s="117"/>
      <c r="F222" s="117"/>
      <c r="K222" s="58"/>
      <c r="O222" s="58"/>
      <c r="R222" s="58"/>
    </row>
    <row r="223" spans="5:18" ht="12.75" x14ac:dyDescent="0.2">
      <c r="E223" s="117"/>
      <c r="F223" s="117"/>
      <c r="K223" s="58"/>
      <c r="O223" s="58"/>
      <c r="R223" s="58"/>
    </row>
    <row r="224" spans="5:18" ht="12.75" x14ac:dyDescent="0.2">
      <c r="E224" s="117"/>
      <c r="F224" s="117"/>
      <c r="K224" s="58"/>
      <c r="O224" s="58"/>
      <c r="R224" s="58"/>
    </row>
    <row r="225" spans="5:18" ht="12.75" x14ac:dyDescent="0.2">
      <c r="E225" s="117"/>
      <c r="F225" s="117"/>
      <c r="K225" s="58"/>
      <c r="O225" s="58"/>
      <c r="R225" s="58"/>
    </row>
    <row r="226" spans="5:18" ht="12.75" x14ac:dyDescent="0.2">
      <c r="E226" s="117"/>
      <c r="F226" s="117"/>
      <c r="K226" s="58"/>
      <c r="O226" s="58"/>
      <c r="R226" s="58"/>
    </row>
    <row r="227" spans="5:18" ht="12.75" x14ac:dyDescent="0.2">
      <c r="E227" s="117"/>
      <c r="F227" s="117"/>
      <c r="K227" s="58"/>
      <c r="O227" s="58"/>
      <c r="R227" s="58"/>
    </row>
    <row r="228" spans="5:18" ht="12.75" x14ac:dyDescent="0.2">
      <c r="E228" s="117"/>
      <c r="F228" s="117"/>
      <c r="K228" s="58"/>
      <c r="O228" s="58"/>
      <c r="R228" s="58"/>
    </row>
    <row r="229" spans="5:18" ht="12.75" x14ac:dyDescent="0.2">
      <c r="E229" s="117"/>
      <c r="F229" s="117"/>
      <c r="K229" s="58"/>
      <c r="O229" s="58"/>
      <c r="R229" s="58"/>
    </row>
    <row r="230" spans="5:18" ht="12.75" x14ac:dyDescent="0.2">
      <c r="E230" s="117"/>
      <c r="F230" s="117"/>
      <c r="K230" s="58"/>
      <c r="O230" s="58"/>
      <c r="R230" s="58"/>
    </row>
    <row r="231" spans="5:18" ht="12.75" x14ac:dyDescent="0.2">
      <c r="E231" s="117"/>
      <c r="F231" s="117"/>
      <c r="K231" s="58"/>
      <c r="O231" s="58"/>
      <c r="R231" s="58"/>
    </row>
    <row r="232" spans="5:18" ht="12.75" x14ac:dyDescent="0.2">
      <c r="E232" s="117"/>
      <c r="F232" s="117"/>
      <c r="K232" s="58"/>
      <c r="O232" s="58"/>
      <c r="R232" s="58"/>
    </row>
    <row r="233" spans="5:18" ht="12.75" x14ac:dyDescent="0.2">
      <c r="E233" s="117"/>
      <c r="F233" s="117"/>
      <c r="K233" s="58"/>
      <c r="O233" s="58"/>
      <c r="R233" s="58"/>
    </row>
    <row r="234" spans="5:18" ht="12.75" x14ac:dyDescent="0.2">
      <c r="E234" s="117"/>
      <c r="F234" s="117"/>
      <c r="K234" s="58"/>
      <c r="O234" s="58"/>
      <c r="R234" s="58"/>
    </row>
    <row r="235" spans="5:18" ht="12.75" x14ac:dyDescent="0.2">
      <c r="E235" s="117"/>
      <c r="F235" s="117"/>
      <c r="K235" s="58"/>
      <c r="O235" s="58"/>
      <c r="R235" s="58"/>
    </row>
    <row r="236" spans="5:18" ht="12.75" x14ac:dyDescent="0.2">
      <c r="E236" s="117"/>
      <c r="F236" s="117"/>
      <c r="K236" s="58"/>
      <c r="O236" s="58"/>
      <c r="R236" s="58"/>
    </row>
    <row r="237" spans="5:18" ht="12.75" x14ac:dyDescent="0.2">
      <c r="E237" s="117"/>
      <c r="F237" s="117"/>
      <c r="K237" s="58"/>
      <c r="O237" s="58"/>
      <c r="R237" s="58"/>
    </row>
    <row r="238" spans="5:18" ht="12.75" x14ac:dyDescent="0.2">
      <c r="E238" s="117"/>
      <c r="F238" s="117"/>
      <c r="K238" s="58"/>
      <c r="O238" s="58"/>
      <c r="R238" s="58"/>
    </row>
    <row r="239" spans="5:18" ht="12.75" x14ac:dyDescent="0.2">
      <c r="E239" s="117"/>
      <c r="F239" s="117"/>
      <c r="K239" s="58"/>
      <c r="O239" s="58"/>
      <c r="R239" s="58"/>
    </row>
    <row r="240" spans="5:18" ht="12.75" x14ac:dyDescent="0.2">
      <c r="E240" s="117"/>
      <c r="F240" s="117"/>
      <c r="K240" s="58"/>
      <c r="O240" s="58"/>
      <c r="R240" s="58"/>
    </row>
    <row r="241" spans="5:18" ht="12.75" x14ac:dyDescent="0.2">
      <c r="E241" s="117"/>
      <c r="F241" s="117"/>
      <c r="K241" s="58"/>
      <c r="O241" s="58"/>
      <c r="R241" s="58"/>
    </row>
    <row r="242" spans="5:18" ht="12.75" x14ac:dyDescent="0.2">
      <c r="E242" s="117"/>
      <c r="F242" s="117"/>
      <c r="K242" s="58"/>
      <c r="O242" s="58"/>
      <c r="R242" s="58"/>
    </row>
    <row r="243" spans="5:18" ht="12.75" x14ac:dyDescent="0.2">
      <c r="E243" s="117"/>
      <c r="F243" s="117"/>
      <c r="K243" s="58"/>
      <c r="O243" s="58"/>
      <c r="R243" s="58"/>
    </row>
    <row r="244" spans="5:18" ht="12.75" x14ac:dyDescent="0.2">
      <c r="E244" s="117"/>
      <c r="F244" s="117"/>
      <c r="K244" s="58"/>
      <c r="O244" s="58"/>
      <c r="R244" s="58"/>
    </row>
    <row r="245" spans="5:18" ht="12.75" x14ac:dyDescent="0.2">
      <c r="E245" s="117"/>
      <c r="F245" s="117"/>
      <c r="K245" s="58"/>
      <c r="O245" s="58"/>
      <c r="R245" s="58"/>
    </row>
    <row r="246" spans="5:18" ht="12.75" x14ac:dyDescent="0.2">
      <c r="E246" s="117"/>
      <c r="F246" s="117"/>
      <c r="K246" s="58"/>
      <c r="O246" s="58"/>
      <c r="R246" s="58"/>
    </row>
    <row r="247" spans="5:18" ht="12.75" x14ac:dyDescent="0.2">
      <c r="E247" s="117"/>
      <c r="F247" s="117"/>
      <c r="K247" s="58"/>
      <c r="O247" s="58"/>
      <c r="R247" s="58"/>
    </row>
    <row r="248" spans="5:18" ht="12.75" x14ac:dyDescent="0.2">
      <c r="E248" s="117"/>
      <c r="F248" s="117"/>
      <c r="K248" s="58"/>
      <c r="O248" s="58"/>
      <c r="R248" s="58"/>
    </row>
    <row r="249" spans="5:18" ht="12.75" x14ac:dyDescent="0.2">
      <c r="E249" s="117"/>
      <c r="F249" s="117"/>
      <c r="K249" s="58"/>
      <c r="O249" s="58"/>
      <c r="R249" s="58"/>
    </row>
    <row r="250" spans="5:18" ht="12.75" x14ac:dyDescent="0.2">
      <c r="E250" s="117"/>
      <c r="F250" s="117"/>
      <c r="K250" s="58"/>
      <c r="O250" s="58"/>
      <c r="R250" s="58"/>
    </row>
    <row r="251" spans="5:18" ht="12.75" x14ac:dyDescent="0.2">
      <c r="E251" s="117"/>
      <c r="F251" s="117"/>
      <c r="K251" s="58"/>
      <c r="O251" s="58"/>
      <c r="R251" s="58"/>
    </row>
    <row r="252" spans="5:18" ht="12.75" x14ac:dyDescent="0.2">
      <c r="E252" s="117"/>
      <c r="F252" s="117"/>
      <c r="K252" s="58"/>
      <c r="O252" s="58"/>
      <c r="R252" s="58"/>
    </row>
    <row r="253" spans="5:18" ht="12.75" x14ac:dyDescent="0.2">
      <c r="E253" s="117"/>
      <c r="F253" s="117"/>
      <c r="K253" s="58"/>
      <c r="O253" s="58"/>
      <c r="R253" s="58"/>
    </row>
    <row r="254" spans="5:18" ht="12.75" x14ac:dyDescent="0.2">
      <c r="E254" s="117"/>
      <c r="F254" s="117"/>
      <c r="K254" s="58"/>
      <c r="O254" s="58"/>
      <c r="R254" s="58"/>
    </row>
    <row r="255" spans="5:18" ht="12.75" x14ac:dyDescent="0.2">
      <c r="E255" s="117"/>
      <c r="F255" s="117"/>
      <c r="K255" s="58"/>
      <c r="O255" s="58"/>
      <c r="R255" s="58"/>
    </row>
    <row r="256" spans="5:18" ht="12.75" x14ac:dyDescent="0.2">
      <c r="E256" s="117"/>
      <c r="F256" s="117"/>
      <c r="K256" s="58"/>
      <c r="O256" s="58"/>
      <c r="R256" s="58"/>
    </row>
    <row r="257" spans="5:18" ht="12.75" x14ac:dyDescent="0.2">
      <c r="E257" s="117"/>
      <c r="F257" s="117"/>
      <c r="K257" s="58"/>
      <c r="O257" s="58"/>
      <c r="R257" s="58"/>
    </row>
    <row r="258" spans="5:18" ht="12.75" x14ac:dyDescent="0.2">
      <c r="E258" s="117"/>
      <c r="F258" s="117"/>
      <c r="K258" s="58"/>
      <c r="O258" s="58"/>
      <c r="R258" s="58"/>
    </row>
    <row r="259" spans="5:18" ht="12.75" x14ac:dyDescent="0.2">
      <c r="E259" s="117"/>
      <c r="F259" s="117"/>
      <c r="K259" s="58"/>
      <c r="O259" s="58"/>
      <c r="R259" s="58"/>
    </row>
    <row r="260" spans="5:18" ht="12.75" x14ac:dyDescent="0.2">
      <c r="E260" s="117"/>
      <c r="F260" s="117"/>
      <c r="K260" s="58"/>
      <c r="O260" s="58"/>
      <c r="R260" s="58"/>
    </row>
    <row r="261" spans="5:18" ht="12.75" x14ac:dyDescent="0.2">
      <c r="E261" s="117"/>
      <c r="F261" s="117"/>
      <c r="K261" s="58"/>
      <c r="O261" s="58"/>
      <c r="R261" s="58"/>
    </row>
    <row r="262" spans="5:18" ht="12.75" x14ac:dyDescent="0.2">
      <c r="E262" s="117"/>
      <c r="F262" s="117"/>
      <c r="K262" s="58"/>
      <c r="O262" s="58"/>
      <c r="R262" s="58"/>
    </row>
    <row r="263" spans="5:18" ht="12.75" x14ac:dyDescent="0.2">
      <c r="E263" s="117"/>
      <c r="F263" s="117"/>
      <c r="K263" s="58"/>
      <c r="O263" s="58"/>
      <c r="R263" s="58"/>
    </row>
    <row r="264" spans="5:18" ht="12.75" x14ac:dyDescent="0.2">
      <c r="E264" s="117"/>
      <c r="F264" s="117"/>
      <c r="K264" s="58"/>
      <c r="O264" s="58"/>
      <c r="R264" s="58"/>
    </row>
    <row r="265" spans="5:18" ht="12.75" x14ac:dyDescent="0.2">
      <c r="E265" s="117"/>
      <c r="F265" s="117"/>
      <c r="K265" s="58"/>
      <c r="O265" s="58"/>
      <c r="R265" s="58"/>
    </row>
    <row r="266" spans="5:18" ht="12.75" x14ac:dyDescent="0.2">
      <c r="E266" s="117"/>
      <c r="F266" s="117"/>
      <c r="K266" s="58"/>
      <c r="O266" s="58"/>
      <c r="R266" s="58"/>
    </row>
    <row r="267" spans="5:18" ht="12.75" x14ac:dyDescent="0.2">
      <c r="E267" s="117"/>
      <c r="F267" s="117"/>
      <c r="K267" s="58"/>
      <c r="O267" s="58"/>
      <c r="R267" s="58"/>
    </row>
    <row r="268" spans="5:18" ht="12.75" x14ac:dyDescent="0.2">
      <c r="E268" s="117"/>
      <c r="F268" s="117"/>
      <c r="K268" s="58"/>
      <c r="O268" s="58"/>
      <c r="R268" s="58"/>
    </row>
    <row r="269" spans="5:18" ht="12.75" x14ac:dyDescent="0.2">
      <c r="E269" s="117"/>
      <c r="F269" s="117"/>
      <c r="K269" s="58"/>
      <c r="O269" s="58"/>
      <c r="R269" s="58"/>
    </row>
    <row r="270" spans="5:18" ht="12.75" x14ac:dyDescent="0.2">
      <c r="E270" s="117"/>
      <c r="F270" s="117"/>
      <c r="K270" s="58"/>
      <c r="O270" s="58"/>
      <c r="R270" s="58"/>
    </row>
    <row r="271" spans="5:18" ht="12.75" x14ac:dyDescent="0.2">
      <c r="E271" s="117"/>
      <c r="F271" s="117"/>
      <c r="K271" s="58"/>
      <c r="O271" s="58"/>
      <c r="R271" s="58"/>
    </row>
    <row r="272" spans="5:18" ht="12.75" x14ac:dyDescent="0.2">
      <c r="E272" s="117"/>
      <c r="F272" s="117"/>
      <c r="K272" s="58"/>
      <c r="O272" s="58"/>
      <c r="R272" s="58"/>
    </row>
    <row r="273" spans="5:18" ht="12.75" x14ac:dyDescent="0.2">
      <c r="E273" s="117"/>
      <c r="F273" s="117"/>
      <c r="K273" s="58"/>
      <c r="O273" s="58"/>
      <c r="R273" s="58"/>
    </row>
    <row r="274" spans="5:18" ht="12.75" x14ac:dyDescent="0.2">
      <c r="E274" s="117"/>
      <c r="F274" s="117"/>
      <c r="K274" s="58"/>
      <c r="O274" s="58"/>
      <c r="R274" s="58"/>
    </row>
    <row r="275" spans="5:18" ht="12.75" x14ac:dyDescent="0.2">
      <c r="E275" s="117"/>
      <c r="F275" s="117"/>
      <c r="K275" s="58"/>
      <c r="O275" s="58"/>
      <c r="R275" s="58"/>
    </row>
    <row r="276" spans="5:18" ht="12.75" x14ac:dyDescent="0.2">
      <c r="E276" s="117"/>
      <c r="F276" s="117"/>
      <c r="K276" s="58"/>
      <c r="O276" s="58"/>
      <c r="R276" s="58"/>
    </row>
    <row r="277" spans="5:18" ht="12.75" x14ac:dyDescent="0.2">
      <c r="E277" s="117"/>
      <c r="F277" s="117"/>
      <c r="K277" s="58"/>
      <c r="O277" s="58"/>
      <c r="R277" s="58"/>
    </row>
    <row r="278" spans="5:18" ht="12.75" x14ac:dyDescent="0.2">
      <c r="E278" s="117"/>
      <c r="F278" s="117"/>
      <c r="K278" s="58"/>
      <c r="O278" s="58"/>
      <c r="R278" s="58"/>
    </row>
    <row r="279" spans="5:18" ht="12.75" x14ac:dyDescent="0.2">
      <c r="E279" s="117"/>
      <c r="F279" s="117"/>
      <c r="K279" s="58"/>
      <c r="O279" s="58"/>
      <c r="R279" s="58"/>
    </row>
    <row r="280" spans="5:18" ht="12.75" x14ac:dyDescent="0.2">
      <c r="E280" s="117"/>
      <c r="F280" s="117"/>
      <c r="K280" s="58"/>
      <c r="O280" s="58"/>
      <c r="R280" s="58"/>
    </row>
    <row r="281" spans="5:18" ht="12.75" x14ac:dyDescent="0.2">
      <c r="E281" s="117"/>
      <c r="F281" s="117"/>
      <c r="K281" s="58"/>
      <c r="O281" s="58"/>
      <c r="R281" s="58"/>
    </row>
    <row r="282" spans="5:18" ht="12.75" x14ac:dyDescent="0.2">
      <c r="E282" s="117"/>
      <c r="F282" s="117"/>
      <c r="K282" s="58"/>
      <c r="O282" s="58"/>
      <c r="R282" s="58"/>
    </row>
    <row r="283" spans="5:18" ht="12.75" x14ac:dyDescent="0.2">
      <c r="E283" s="117"/>
      <c r="F283" s="117"/>
      <c r="K283" s="58"/>
      <c r="O283" s="58"/>
      <c r="R283" s="58"/>
    </row>
    <row r="284" spans="5:18" ht="12.75" x14ac:dyDescent="0.2">
      <c r="E284" s="117"/>
      <c r="F284" s="117"/>
      <c r="K284" s="58"/>
      <c r="O284" s="58"/>
      <c r="R284" s="58"/>
    </row>
    <row r="285" spans="5:18" ht="12.75" x14ac:dyDescent="0.2">
      <c r="E285" s="117"/>
      <c r="F285" s="117"/>
      <c r="K285" s="58"/>
      <c r="O285" s="58"/>
      <c r="R285" s="58"/>
    </row>
    <row r="286" spans="5:18" ht="12.75" x14ac:dyDescent="0.2">
      <c r="E286" s="117"/>
      <c r="F286" s="117"/>
      <c r="K286" s="58"/>
      <c r="O286" s="58"/>
      <c r="R286" s="58"/>
    </row>
    <row r="287" spans="5:18" ht="12.75" x14ac:dyDescent="0.2">
      <c r="E287" s="117"/>
      <c r="F287" s="117"/>
      <c r="K287" s="58"/>
      <c r="O287" s="58"/>
      <c r="R287" s="58"/>
    </row>
    <row r="288" spans="5:18" ht="12.75" x14ac:dyDescent="0.2">
      <c r="E288" s="117"/>
      <c r="F288" s="117"/>
      <c r="K288" s="58"/>
      <c r="O288" s="58"/>
      <c r="R288" s="58"/>
    </row>
    <row r="289" spans="5:18" ht="12.75" x14ac:dyDescent="0.2">
      <c r="E289" s="117"/>
      <c r="F289" s="117"/>
      <c r="K289" s="58"/>
      <c r="O289" s="58"/>
      <c r="R289" s="58"/>
    </row>
    <row r="290" spans="5:18" ht="12.75" x14ac:dyDescent="0.2">
      <c r="E290" s="117"/>
      <c r="F290" s="117"/>
      <c r="K290" s="58"/>
      <c r="O290" s="58"/>
      <c r="R290" s="58"/>
    </row>
    <row r="291" spans="5:18" ht="12.75" x14ac:dyDescent="0.2">
      <c r="E291" s="117"/>
      <c r="F291" s="117"/>
      <c r="K291" s="58"/>
      <c r="O291" s="58"/>
      <c r="R291" s="58"/>
    </row>
    <row r="292" spans="5:18" ht="12.75" x14ac:dyDescent="0.2">
      <c r="E292" s="117"/>
      <c r="F292" s="117"/>
      <c r="K292" s="58"/>
      <c r="O292" s="58"/>
      <c r="R292" s="58"/>
    </row>
    <row r="293" spans="5:18" ht="12.75" x14ac:dyDescent="0.2">
      <c r="E293" s="117"/>
      <c r="F293" s="117"/>
      <c r="K293" s="58"/>
      <c r="O293" s="58"/>
      <c r="R293" s="58"/>
    </row>
    <row r="294" spans="5:18" ht="12.75" x14ac:dyDescent="0.2">
      <c r="E294" s="117"/>
      <c r="F294" s="117"/>
      <c r="K294" s="58"/>
      <c r="O294" s="58"/>
      <c r="R294" s="58"/>
    </row>
    <row r="295" spans="5:18" ht="12.75" x14ac:dyDescent="0.2">
      <c r="E295" s="117"/>
      <c r="F295" s="117"/>
      <c r="K295" s="58"/>
      <c r="O295" s="58"/>
      <c r="R295" s="58"/>
    </row>
    <row r="296" spans="5:18" ht="12.75" x14ac:dyDescent="0.2">
      <c r="E296" s="117"/>
      <c r="F296" s="117"/>
      <c r="K296" s="58"/>
      <c r="O296" s="58"/>
      <c r="R296" s="58"/>
    </row>
    <row r="297" spans="5:18" ht="12.75" x14ac:dyDescent="0.2">
      <c r="E297" s="117"/>
      <c r="F297" s="117"/>
      <c r="K297" s="58"/>
      <c r="O297" s="58"/>
      <c r="R297" s="58"/>
    </row>
    <row r="298" spans="5:18" ht="12.75" x14ac:dyDescent="0.2">
      <c r="E298" s="117"/>
      <c r="F298" s="117"/>
      <c r="K298" s="58"/>
      <c r="O298" s="58"/>
      <c r="R298" s="58"/>
    </row>
    <row r="299" spans="5:18" ht="12.75" x14ac:dyDescent="0.2">
      <c r="E299" s="117"/>
      <c r="F299" s="117"/>
      <c r="K299" s="58"/>
      <c r="O299" s="58"/>
      <c r="R299" s="58"/>
    </row>
    <row r="300" spans="5:18" ht="12.75" x14ac:dyDescent="0.2">
      <c r="E300" s="117"/>
      <c r="F300" s="117"/>
      <c r="K300" s="58"/>
      <c r="O300" s="58"/>
      <c r="R300" s="58"/>
    </row>
    <row r="301" spans="5:18" ht="12.75" x14ac:dyDescent="0.2">
      <c r="E301" s="117"/>
      <c r="F301" s="117"/>
      <c r="K301" s="58"/>
      <c r="O301" s="58"/>
      <c r="R301" s="58"/>
    </row>
    <row r="302" spans="5:18" ht="12.75" x14ac:dyDescent="0.2">
      <c r="E302" s="117"/>
      <c r="F302" s="117"/>
      <c r="K302" s="58"/>
      <c r="O302" s="58"/>
      <c r="R302" s="58"/>
    </row>
    <row r="303" spans="5:18" ht="12.75" x14ac:dyDescent="0.2">
      <c r="E303" s="117"/>
      <c r="F303" s="117"/>
      <c r="K303" s="58"/>
      <c r="O303" s="58"/>
      <c r="R303" s="58"/>
    </row>
    <row r="304" spans="5:18" ht="12.75" x14ac:dyDescent="0.2">
      <c r="E304" s="117"/>
      <c r="F304" s="117"/>
      <c r="K304" s="58"/>
      <c r="O304" s="58"/>
      <c r="R304" s="58"/>
    </row>
    <row r="305" spans="5:18" ht="12.75" x14ac:dyDescent="0.2">
      <c r="E305" s="117"/>
      <c r="F305" s="117"/>
      <c r="K305" s="58"/>
      <c r="O305" s="58"/>
      <c r="R305" s="58"/>
    </row>
    <row r="306" spans="5:18" ht="12.75" x14ac:dyDescent="0.2">
      <c r="E306" s="117"/>
      <c r="F306" s="117"/>
      <c r="K306" s="58"/>
      <c r="O306" s="58"/>
      <c r="R306" s="58"/>
    </row>
    <row r="307" spans="5:18" ht="12.75" x14ac:dyDescent="0.2">
      <c r="E307" s="117"/>
      <c r="F307" s="117"/>
      <c r="K307" s="58"/>
      <c r="O307" s="58"/>
      <c r="R307" s="58"/>
    </row>
    <row r="308" spans="5:18" ht="12.75" x14ac:dyDescent="0.2">
      <c r="E308" s="117"/>
      <c r="F308" s="117"/>
      <c r="K308" s="58"/>
      <c r="O308" s="58"/>
      <c r="R308" s="58"/>
    </row>
    <row r="309" spans="5:18" ht="12.75" x14ac:dyDescent="0.2">
      <c r="E309" s="117"/>
      <c r="F309" s="117"/>
      <c r="K309" s="58"/>
      <c r="O309" s="58"/>
      <c r="R309" s="58"/>
    </row>
    <row r="310" spans="5:18" ht="12.75" x14ac:dyDescent="0.2">
      <c r="E310" s="117"/>
      <c r="F310" s="117"/>
      <c r="K310" s="58"/>
      <c r="O310" s="58"/>
      <c r="R310" s="58"/>
    </row>
    <row r="311" spans="5:18" ht="12.75" x14ac:dyDescent="0.2">
      <c r="E311" s="117"/>
      <c r="F311" s="117"/>
      <c r="K311" s="58"/>
      <c r="O311" s="58"/>
      <c r="R311" s="58"/>
    </row>
    <row r="312" spans="5:18" ht="12.75" x14ac:dyDescent="0.2">
      <c r="E312" s="117"/>
      <c r="F312" s="117"/>
      <c r="K312" s="58"/>
      <c r="O312" s="58"/>
      <c r="R312" s="58"/>
    </row>
    <row r="313" spans="5:18" ht="12.75" x14ac:dyDescent="0.2">
      <c r="E313" s="117"/>
      <c r="F313" s="117"/>
      <c r="K313" s="58"/>
      <c r="O313" s="58"/>
      <c r="R313" s="58"/>
    </row>
    <row r="314" spans="5:18" ht="12.75" x14ac:dyDescent="0.2">
      <c r="E314" s="117"/>
      <c r="F314" s="117"/>
      <c r="K314" s="58"/>
      <c r="O314" s="58"/>
      <c r="R314" s="58"/>
    </row>
    <row r="315" spans="5:18" ht="12.75" x14ac:dyDescent="0.2">
      <c r="E315" s="117"/>
      <c r="F315" s="117"/>
      <c r="K315" s="58"/>
      <c r="O315" s="58"/>
      <c r="R315" s="58"/>
    </row>
    <row r="316" spans="5:18" ht="12.75" x14ac:dyDescent="0.2">
      <c r="E316" s="117"/>
      <c r="F316" s="117"/>
      <c r="K316" s="58"/>
      <c r="O316" s="58"/>
      <c r="R316" s="58"/>
    </row>
    <row r="317" spans="5:18" ht="12.75" x14ac:dyDescent="0.2">
      <c r="E317" s="117"/>
      <c r="F317" s="117"/>
      <c r="K317" s="58"/>
      <c r="O317" s="58"/>
      <c r="R317" s="58"/>
    </row>
    <row r="318" spans="5:18" ht="12.75" x14ac:dyDescent="0.2">
      <c r="E318" s="117"/>
      <c r="F318" s="117"/>
      <c r="K318" s="58"/>
      <c r="O318" s="58"/>
      <c r="R318" s="58"/>
    </row>
    <row r="319" spans="5:18" ht="12.75" x14ac:dyDescent="0.2">
      <c r="E319" s="117"/>
      <c r="F319" s="117"/>
      <c r="K319" s="58"/>
      <c r="O319" s="58"/>
      <c r="R319" s="58"/>
    </row>
    <row r="320" spans="5:18" ht="12.75" x14ac:dyDescent="0.2">
      <c r="E320" s="117"/>
      <c r="F320" s="117"/>
      <c r="K320" s="58"/>
      <c r="O320" s="58"/>
      <c r="R320" s="58"/>
    </row>
    <row r="321" spans="5:18" ht="12.75" x14ac:dyDescent="0.2">
      <c r="E321" s="117"/>
      <c r="F321" s="117"/>
      <c r="K321" s="58"/>
      <c r="O321" s="58"/>
      <c r="R321" s="58"/>
    </row>
    <row r="322" spans="5:18" ht="12.75" x14ac:dyDescent="0.2">
      <c r="E322" s="117"/>
      <c r="F322" s="117"/>
      <c r="K322" s="58"/>
      <c r="O322" s="58"/>
      <c r="R322" s="58"/>
    </row>
    <row r="323" spans="5:18" ht="12.75" x14ac:dyDescent="0.2">
      <c r="E323" s="117"/>
      <c r="F323" s="117"/>
      <c r="K323" s="58"/>
      <c r="O323" s="58"/>
      <c r="R323" s="58"/>
    </row>
    <row r="324" spans="5:18" ht="12.75" x14ac:dyDescent="0.2">
      <c r="E324" s="117"/>
      <c r="F324" s="117"/>
      <c r="K324" s="58"/>
      <c r="O324" s="58"/>
      <c r="R324" s="58"/>
    </row>
    <row r="325" spans="5:18" ht="12.75" x14ac:dyDescent="0.2">
      <c r="E325" s="117"/>
      <c r="F325" s="117"/>
      <c r="K325" s="58"/>
      <c r="O325" s="58"/>
      <c r="R325" s="58"/>
    </row>
    <row r="326" spans="5:18" ht="12.75" x14ac:dyDescent="0.2">
      <c r="E326" s="117"/>
      <c r="F326" s="117"/>
      <c r="K326" s="58"/>
      <c r="O326" s="58"/>
      <c r="R326" s="58"/>
    </row>
    <row r="327" spans="5:18" ht="12.75" x14ac:dyDescent="0.2">
      <c r="E327" s="117"/>
      <c r="F327" s="117"/>
      <c r="K327" s="58"/>
      <c r="O327" s="58"/>
      <c r="R327" s="58"/>
    </row>
    <row r="328" spans="5:18" ht="12.75" x14ac:dyDescent="0.2">
      <c r="E328" s="117"/>
      <c r="F328" s="117"/>
      <c r="K328" s="58"/>
      <c r="O328" s="58"/>
      <c r="R328" s="58"/>
    </row>
    <row r="329" spans="5:18" ht="12.75" x14ac:dyDescent="0.2">
      <c r="E329" s="117"/>
      <c r="F329" s="117"/>
      <c r="K329" s="58"/>
      <c r="O329" s="58"/>
      <c r="R329" s="58"/>
    </row>
    <row r="330" spans="5:18" ht="12.75" x14ac:dyDescent="0.2">
      <c r="E330" s="117"/>
      <c r="F330" s="117"/>
      <c r="K330" s="58"/>
      <c r="O330" s="58"/>
      <c r="R330" s="58"/>
    </row>
    <row r="331" spans="5:18" ht="12.75" x14ac:dyDescent="0.2">
      <c r="E331" s="117"/>
      <c r="F331" s="117"/>
      <c r="K331" s="58"/>
      <c r="O331" s="58"/>
      <c r="R331" s="58"/>
    </row>
    <row r="332" spans="5:18" ht="12.75" x14ac:dyDescent="0.2">
      <c r="E332" s="117"/>
      <c r="F332" s="117"/>
      <c r="K332" s="58"/>
      <c r="O332" s="58"/>
      <c r="R332" s="58"/>
    </row>
    <row r="333" spans="5:18" ht="12.75" x14ac:dyDescent="0.2">
      <c r="E333" s="117"/>
      <c r="F333" s="117"/>
      <c r="K333" s="58"/>
      <c r="O333" s="58"/>
      <c r="R333" s="58"/>
    </row>
    <row r="334" spans="5:18" ht="12.75" x14ac:dyDescent="0.2">
      <c r="E334" s="117"/>
      <c r="F334" s="117"/>
      <c r="K334" s="58"/>
      <c r="O334" s="58"/>
      <c r="R334" s="58"/>
    </row>
    <row r="335" spans="5:18" ht="12.75" x14ac:dyDescent="0.2">
      <c r="E335" s="117"/>
      <c r="F335" s="117"/>
      <c r="K335" s="58"/>
      <c r="O335" s="58"/>
      <c r="R335" s="58"/>
    </row>
    <row r="336" spans="5:18" ht="12.75" x14ac:dyDescent="0.2">
      <c r="E336" s="117"/>
      <c r="F336" s="117"/>
      <c r="K336" s="58"/>
      <c r="O336" s="58"/>
      <c r="R336" s="58"/>
    </row>
    <row r="337" spans="5:18" ht="12.75" x14ac:dyDescent="0.2">
      <c r="E337" s="117"/>
      <c r="F337" s="117"/>
      <c r="K337" s="58"/>
      <c r="O337" s="58"/>
      <c r="R337" s="58"/>
    </row>
    <row r="338" spans="5:18" ht="12.75" x14ac:dyDescent="0.2">
      <c r="E338" s="117"/>
      <c r="F338" s="117"/>
      <c r="K338" s="58"/>
      <c r="O338" s="58"/>
      <c r="R338" s="58"/>
    </row>
    <row r="339" spans="5:18" ht="12.75" x14ac:dyDescent="0.2">
      <c r="E339" s="117"/>
      <c r="F339" s="117"/>
      <c r="K339" s="58"/>
      <c r="O339" s="58"/>
      <c r="R339" s="58"/>
    </row>
    <row r="340" spans="5:18" ht="12.75" x14ac:dyDescent="0.2">
      <c r="E340" s="117"/>
      <c r="F340" s="117"/>
      <c r="K340" s="58"/>
      <c r="O340" s="58"/>
      <c r="R340" s="58"/>
    </row>
    <row r="341" spans="5:18" ht="12.75" x14ac:dyDescent="0.2">
      <c r="E341" s="117"/>
      <c r="F341" s="117"/>
      <c r="K341" s="58"/>
      <c r="O341" s="58"/>
      <c r="R341" s="58"/>
    </row>
    <row r="342" spans="5:18" ht="12.75" x14ac:dyDescent="0.2">
      <c r="E342" s="117"/>
      <c r="F342" s="117"/>
      <c r="K342" s="58"/>
      <c r="O342" s="58"/>
      <c r="R342" s="58"/>
    </row>
    <row r="343" spans="5:18" ht="12.75" x14ac:dyDescent="0.2">
      <c r="E343" s="117"/>
      <c r="F343" s="117"/>
      <c r="K343" s="58"/>
      <c r="O343" s="58"/>
      <c r="R343" s="58"/>
    </row>
    <row r="344" spans="5:18" ht="12.75" x14ac:dyDescent="0.2">
      <c r="E344" s="117"/>
      <c r="F344" s="117"/>
      <c r="K344" s="58"/>
      <c r="O344" s="58"/>
      <c r="R344" s="58"/>
    </row>
    <row r="345" spans="5:18" ht="12.75" x14ac:dyDescent="0.2">
      <c r="E345" s="117"/>
      <c r="F345" s="117"/>
      <c r="K345" s="58"/>
      <c r="O345" s="58"/>
      <c r="R345" s="58"/>
    </row>
    <row r="346" spans="5:18" ht="12.75" x14ac:dyDescent="0.2">
      <c r="E346" s="117"/>
      <c r="F346" s="117"/>
      <c r="K346" s="58"/>
      <c r="O346" s="58"/>
      <c r="R346" s="58"/>
    </row>
    <row r="347" spans="5:18" ht="12.75" x14ac:dyDescent="0.2">
      <c r="E347" s="117"/>
      <c r="F347" s="117"/>
      <c r="K347" s="58"/>
      <c r="O347" s="58"/>
      <c r="R347" s="58"/>
    </row>
    <row r="348" spans="5:18" ht="12.75" x14ac:dyDescent="0.2">
      <c r="E348" s="117"/>
      <c r="F348" s="117"/>
      <c r="K348" s="58"/>
      <c r="O348" s="58"/>
      <c r="R348" s="58"/>
    </row>
    <row r="349" spans="5:18" ht="12.75" x14ac:dyDescent="0.2">
      <c r="E349" s="117"/>
      <c r="F349" s="117"/>
      <c r="K349" s="58"/>
      <c r="O349" s="58"/>
      <c r="R349" s="58"/>
    </row>
    <row r="350" spans="5:18" ht="12.75" x14ac:dyDescent="0.2">
      <c r="E350" s="117"/>
      <c r="F350" s="117"/>
      <c r="K350" s="58"/>
      <c r="O350" s="58"/>
      <c r="R350" s="58"/>
    </row>
    <row r="351" spans="5:18" ht="12.75" x14ac:dyDescent="0.2">
      <c r="E351" s="117"/>
      <c r="F351" s="117"/>
      <c r="K351" s="58"/>
      <c r="O351" s="58"/>
      <c r="R351" s="58"/>
    </row>
    <row r="352" spans="5:18" ht="12.75" x14ac:dyDescent="0.2">
      <c r="E352" s="117"/>
      <c r="F352" s="117"/>
      <c r="K352" s="58"/>
      <c r="O352" s="58"/>
      <c r="R352" s="58"/>
    </row>
    <row r="353" spans="5:18" ht="12.75" x14ac:dyDescent="0.2">
      <c r="E353" s="117"/>
      <c r="F353" s="117"/>
      <c r="K353" s="58"/>
      <c r="O353" s="58"/>
      <c r="R353" s="58"/>
    </row>
    <row r="354" spans="5:18" ht="12.75" x14ac:dyDescent="0.2">
      <c r="E354" s="117"/>
      <c r="F354" s="117"/>
      <c r="K354" s="58"/>
      <c r="O354" s="58"/>
      <c r="R354" s="58"/>
    </row>
    <row r="355" spans="5:18" ht="12.75" x14ac:dyDescent="0.2">
      <c r="E355" s="117"/>
      <c r="F355" s="117"/>
      <c r="K355" s="58"/>
      <c r="O355" s="58"/>
      <c r="R355" s="58"/>
    </row>
    <row r="356" spans="5:18" ht="12.75" x14ac:dyDescent="0.2">
      <c r="E356" s="117"/>
      <c r="F356" s="117"/>
      <c r="K356" s="58"/>
      <c r="O356" s="58"/>
      <c r="R356" s="58"/>
    </row>
    <row r="357" spans="5:18" ht="12.75" x14ac:dyDescent="0.2">
      <c r="E357" s="117"/>
      <c r="F357" s="117"/>
      <c r="K357" s="58"/>
      <c r="O357" s="58"/>
      <c r="R357" s="58"/>
    </row>
    <row r="358" spans="5:18" ht="12.75" x14ac:dyDescent="0.2">
      <c r="E358" s="117"/>
      <c r="F358" s="117"/>
      <c r="K358" s="58"/>
      <c r="O358" s="58"/>
      <c r="R358" s="58"/>
    </row>
    <row r="359" spans="5:18" ht="12.75" x14ac:dyDescent="0.2">
      <c r="E359" s="117"/>
      <c r="F359" s="117"/>
      <c r="K359" s="58"/>
      <c r="O359" s="58"/>
      <c r="R359" s="58"/>
    </row>
    <row r="360" spans="5:18" ht="12.75" x14ac:dyDescent="0.2">
      <c r="E360" s="117"/>
      <c r="F360" s="117"/>
      <c r="K360" s="58"/>
      <c r="O360" s="58"/>
      <c r="R360" s="58"/>
    </row>
    <row r="361" spans="5:18" ht="12.75" x14ac:dyDescent="0.2">
      <c r="E361" s="117"/>
      <c r="F361" s="117"/>
      <c r="K361" s="58"/>
      <c r="O361" s="58"/>
      <c r="R361" s="58"/>
    </row>
    <row r="362" spans="5:18" ht="12.75" x14ac:dyDescent="0.2">
      <c r="E362" s="117"/>
      <c r="F362" s="117"/>
      <c r="K362" s="58"/>
      <c r="O362" s="58"/>
      <c r="R362" s="58"/>
    </row>
    <row r="363" spans="5:18" ht="12.75" x14ac:dyDescent="0.2">
      <c r="E363" s="117"/>
      <c r="F363" s="117"/>
      <c r="K363" s="58"/>
      <c r="O363" s="58"/>
      <c r="R363" s="58"/>
    </row>
    <row r="364" spans="5:18" ht="12.75" x14ac:dyDescent="0.2">
      <c r="E364" s="117"/>
      <c r="F364" s="117"/>
      <c r="K364" s="58"/>
      <c r="O364" s="58"/>
      <c r="R364" s="58"/>
    </row>
    <row r="365" spans="5:18" ht="12.75" x14ac:dyDescent="0.2">
      <c r="E365" s="117"/>
      <c r="F365" s="117"/>
      <c r="K365" s="58"/>
      <c r="O365" s="58"/>
      <c r="R365" s="58"/>
    </row>
    <row r="366" spans="5:18" ht="12.75" x14ac:dyDescent="0.2">
      <c r="E366" s="117"/>
      <c r="F366" s="117"/>
      <c r="K366" s="58"/>
      <c r="O366" s="58"/>
      <c r="R366" s="58"/>
    </row>
    <row r="367" spans="5:18" ht="12.75" x14ac:dyDescent="0.2">
      <c r="E367" s="117"/>
      <c r="F367" s="117"/>
      <c r="K367" s="58"/>
      <c r="O367" s="58"/>
      <c r="R367" s="58"/>
    </row>
    <row r="368" spans="5:18" ht="12.75" x14ac:dyDescent="0.2">
      <c r="E368" s="117"/>
      <c r="F368" s="117"/>
      <c r="K368" s="58"/>
      <c r="O368" s="58"/>
      <c r="R368" s="58"/>
    </row>
    <row r="369" spans="5:18" ht="12.75" x14ac:dyDescent="0.2">
      <c r="E369" s="117"/>
      <c r="F369" s="117"/>
      <c r="K369" s="58"/>
      <c r="O369" s="58"/>
      <c r="R369" s="58"/>
    </row>
    <row r="370" spans="5:18" ht="12.75" x14ac:dyDescent="0.2">
      <c r="E370" s="117"/>
      <c r="F370" s="117"/>
      <c r="K370" s="58"/>
      <c r="O370" s="58"/>
      <c r="R370" s="58"/>
    </row>
    <row r="371" spans="5:18" ht="12.75" x14ac:dyDescent="0.2">
      <c r="E371" s="117"/>
      <c r="F371" s="117"/>
      <c r="K371" s="58"/>
      <c r="O371" s="58"/>
      <c r="R371" s="58"/>
    </row>
    <row r="372" spans="5:18" ht="12.75" x14ac:dyDescent="0.2">
      <c r="E372" s="117"/>
      <c r="F372" s="117"/>
      <c r="K372" s="58"/>
      <c r="O372" s="58"/>
      <c r="R372" s="58"/>
    </row>
    <row r="373" spans="5:18" ht="12.75" x14ac:dyDescent="0.2">
      <c r="E373" s="117"/>
      <c r="F373" s="117"/>
      <c r="K373" s="58"/>
      <c r="O373" s="58"/>
      <c r="R373" s="58"/>
    </row>
    <row r="374" spans="5:18" ht="12.75" x14ac:dyDescent="0.2">
      <c r="E374" s="117"/>
      <c r="F374" s="117"/>
      <c r="K374" s="58"/>
      <c r="O374" s="58"/>
      <c r="R374" s="58"/>
    </row>
    <row r="375" spans="5:18" ht="12.75" x14ac:dyDescent="0.2">
      <c r="E375" s="117"/>
      <c r="F375" s="117"/>
      <c r="K375" s="58"/>
      <c r="O375" s="58"/>
      <c r="R375" s="58"/>
    </row>
    <row r="376" spans="5:18" ht="12.75" x14ac:dyDescent="0.2">
      <c r="E376" s="117"/>
      <c r="F376" s="117"/>
      <c r="K376" s="58"/>
      <c r="O376" s="58"/>
      <c r="R376" s="58"/>
    </row>
    <row r="377" spans="5:18" ht="12.75" x14ac:dyDescent="0.2">
      <c r="E377" s="117"/>
      <c r="F377" s="117"/>
      <c r="K377" s="58"/>
      <c r="O377" s="58"/>
      <c r="R377" s="58"/>
    </row>
    <row r="378" spans="5:18" ht="12.75" x14ac:dyDescent="0.2">
      <c r="E378" s="117"/>
      <c r="F378" s="117"/>
      <c r="K378" s="58"/>
      <c r="O378" s="58"/>
      <c r="R378" s="58"/>
    </row>
    <row r="379" spans="5:18" ht="12.75" x14ac:dyDescent="0.2">
      <c r="E379" s="117"/>
      <c r="F379" s="117"/>
      <c r="K379" s="58"/>
      <c r="O379" s="58"/>
      <c r="R379" s="58"/>
    </row>
    <row r="380" spans="5:18" ht="12.75" x14ac:dyDescent="0.2">
      <c r="E380" s="117"/>
      <c r="F380" s="117"/>
      <c r="K380" s="58"/>
      <c r="O380" s="58"/>
      <c r="R380" s="58"/>
    </row>
    <row r="381" spans="5:18" ht="12.75" x14ac:dyDescent="0.2">
      <c r="E381" s="117"/>
      <c r="F381" s="117"/>
      <c r="K381" s="58"/>
      <c r="O381" s="58"/>
      <c r="R381" s="58"/>
    </row>
    <row r="382" spans="5:18" ht="12.75" x14ac:dyDescent="0.2">
      <c r="E382" s="117"/>
      <c r="F382" s="117"/>
      <c r="K382" s="58"/>
      <c r="O382" s="58"/>
      <c r="R382" s="58"/>
    </row>
    <row r="383" spans="5:18" ht="12.75" x14ac:dyDescent="0.2">
      <c r="E383" s="117"/>
      <c r="F383" s="117"/>
      <c r="K383" s="58"/>
      <c r="O383" s="58"/>
      <c r="R383" s="58"/>
    </row>
    <row r="384" spans="5:18" ht="12.75" x14ac:dyDescent="0.2">
      <c r="E384" s="117"/>
      <c r="F384" s="117"/>
      <c r="K384" s="58"/>
      <c r="O384" s="58"/>
      <c r="R384" s="58"/>
    </row>
    <row r="385" spans="5:18" ht="12.75" x14ac:dyDescent="0.2">
      <c r="E385" s="117"/>
      <c r="F385" s="117"/>
      <c r="K385" s="58"/>
      <c r="O385" s="58"/>
      <c r="R385" s="58"/>
    </row>
    <row r="386" spans="5:18" ht="12.75" x14ac:dyDescent="0.2">
      <c r="E386" s="117"/>
      <c r="F386" s="117"/>
      <c r="K386" s="58"/>
      <c r="O386" s="58"/>
      <c r="R386" s="58"/>
    </row>
    <row r="387" spans="5:18" ht="12.75" x14ac:dyDescent="0.2">
      <c r="E387" s="117"/>
      <c r="F387" s="117"/>
      <c r="K387" s="58"/>
      <c r="O387" s="58"/>
      <c r="R387" s="58"/>
    </row>
    <row r="388" spans="5:18" ht="12.75" x14ac:dyDescent="0.2">
      <c r="E388" s="117"/>
      <c r="F388" s="117"/>
      <c r="K388" s="58"/>
      <c r="O388" s="58"/>
      <c r="R388" s="58"/>
    </row>
    <row r="389" spans="5:18" ht="12.75" x14ac:dyDescent="0.2">
      <c r="E389" s="117"/>
      <c r="F389" s="117"/>
      <c r="K389" s="58"/>
      <c r="O389" s="58"/>
      <c r="R389" s="58"/>
    </row>
    <row r="390" spans="5:18" ht="12.75" x14ac:dyDescent="0.2">
      <c r="E390" s="117"/>
      <c r="F390" s="117"/>
      <c r="K390" s="58"/>
      <c r="O390" s="58"/>
      <c r="R390" s="58"/>
    </row>
    <row r="391" spans="5:18" ht="12.75" x14ac:dyDescent="0.2">
      <c r="E391" s="117"/>
      <c r="F391" s="117"/>
      <c r="K391" s="58"/>
      <c r="O391" s="58"/>
      <c r="R391" s="58"/>
    </row>
    <row r="392" spans="5:18" ht="12.75" x14ac:dyDescent="0.2">
      <c r="E392" s="117"/>
      <c r="F392" s="117"/>
      <c r="K392" s="58"/>
      <c r="O392" s="58"/>
      <c r="R392" s="58"/>
    </row>
    <row r="393" spans="5:18" ht="12.75" x14ac:dyDescent="0.2">
      <c r="E393" s="117"/>
      <c r="F393" s="117"/>
      <c r="K393" s="58"/>
      <c r="O393" s="58"/>
      <c r="R393" s="58"/>
    </row>
    <row r="394" spans="5:18" ht="12.75" x14ac:dyDescent="0.2">
      <c r="E394" s="117"/>
      <c r="F394" s="117"/>
      <c r="K394" s="58"/>
      <c r="O394" s="58"/>
      <c r="R394" s="58"/>
    </row>
    <row r="395" spans="5:18" ht="12.75" x14ac:dyDescent="0.2">
      <c r="E395" s="117"/>
      <c r="F395" s="117"/>
      <c r="K395" s="58"/>
      <c r="O395" s="58"/>
      <c r="R395" s="58"/>
    </row>
    <row r="396" spans="5:18" ht="12.75" x14ac:dyDescent="0.2">
      <c r="E396" s="117"/>
      <c r="F396" s="117"/>
      <c r="K396" s="58"/>
      <c r="O396" s="58"/>
      <c r="R396" s="58"/>
    </row>
    <row r="397" spans="5:18" ht="12.75" x14ac:dyDescent="0.2">
      <c r="E397" s="117"/>
      <c r="F397" s="117"/>
      <c r="K397" s="58"/>
      <c r="O397" s="58"/>
      <c r="R397" s="58"/>
    </row>
    <row r="398" spans="5:18" ht="12.75" x14ac:dyDescent="0.2">
      <c r="E398" s="117"/>
      <c r="F398" s="117"/>
      <c r="K398" s="58"/>
      <c r="O398" s="58"/>
      <c r="R398" s="58"/>
    </row>
    <row r="399" spans="5:18" ht="12.75" x14ac:dyDescent="0.2">
      <c r="E399" s="117"/>
      <c r="F399" s="117"/>
      <c r="K399" s="58"/>
      <c r="O399" s="58"/>
      <c r="R399" s="58"/>
    </row>
    <row r="400" spans="5:18" ht="12.75" x14ac:dyDescent="0.2">
      <c r="E400" s="117"/>
      <c r="F400" s="117"/>
      <c r="K400" s="58"/>
      <c r="O400" s="58"/>
      <c r="R400" s="58"/>
    </row>
    <row r="401" spans="5:18" ht="12.75" x14ac:dyDescent="0.2">
      <c r="E401" s="117"/>
      <c r="F401" s="117"/>
      <c r="K401" s="58"/>
      <c r="O401" s="58"/>
      <c r="R401" s="58"/>
    </row>
    <row r="402" spans="5:18" ht="12.75" x14ac:dyDescent="0.2">
      <c r="E402" s="117"/>
      <c r="F402" s="117"/>
      <c r="K402" s="58"/>
      <c r="O402" s="58"/>
      <c r="R402" s="58"/>
    </row>
    <row r="403" spans="5:18" ht="12.75" x14ac:dyDescent="0.2">
      <c r="E403" s="117"/>
      <c r="F403" s="117"/>
      <c r="K403" s="58"/>
      <c r="O403" s="58"/>
      <c r="R403" s="58"/>
    </row>
    <row r="404" spans="5:18" ht="12.75" x14ac:dyDescent="0.2">
      <c r="E404" s="117"/>
      <c r="F404" s="117"/>
      <c r="K404" s="58"/>
      <c r="O404" s="58"/>
      <c r="R404" s="58"/>
    </row>
    <row r="405" spans="5:18" ht="12.75" x14ac:dyDescent="0.2">
      <c r="E405" s="117"/>
      <c r="F405" s="117"/>
      <c r="K405" s="58"/>
      <c r="O405" s="58"/>
      <c r="R405" s="58"/>
    </row>
    <row r="406" spans="5:18" ht="12.75" x14ac:dyDescent="0.2">
      <c r="E406" s="117"/>
      <c r="F406" s="117"/>
      <c r="K406" s="58"/>
      <c r="O406" s="58"/>
      <c r="R406" s="58"/>
    </row>
    <row r="407" spans="5:18" ht="12.75" x14ac:dyDescent="0.2">
      <c r="E407" s="117"/>
      <c r="F407" s="117"/>
      <c r="K407" s="58"/>
      <c r="O407" s="58"/>
      <c r="R407" s="58"/>
    </row>
    <row r="408" spans="5:18" ht="12.75" x14ac:dyDescent="0.2">
      <c r="E408" s="117"/>
      <c r="F408" s="117"/>
      <c r="K408" s="58"/>
      <c r="O408" s="58"/>
      <c r="R408" s="58"/>
    </row>
    <row r="409" spans="5:18" ht="12.75" x14ac:dyDescent="0.2">
      <c r="E409" s="117"/>
      <c r="F409" s="117"/>
      <c r="K409" s="58"/>
      <c r="O409" s="58"/>
      <c r="R409" s="58"/>
    </row>
    <row r="410" spans="5:18" ht="12.75" x14ac:dyDescent="0.2">
      <c r="E410" s="117"/>
      <c r="F410" s="117"/>
      <c r="K410" s="58"/>
      <c r="O410" s="58"/>
      <c r="R410" s="58"/>
    </row>
    <row r="411" spans="5:18" ht="12.75" x14ac:dyDescent="0.2">
      <c r="E411" s="117"/>
      <c r="F411" s="117"/>
      <c r="K411" s="58"/>
      <c r="O411" s="58"/>
      <c r="R411" s="58"/>
    </row>
    <row r="412" spans="5:18" ht="12.75" x14ac:dyDescent="0.2">
      <c r="E412" s="117"/>
      <c r="F412" s="117"/>
      <c r="K412" s="58"/>
      <c r="O412" s="58"/>
      <c r="R412" s="58"/>
    </row>
    <row r="413" spans="5:18" ht="12.75" x14ac:dyDescent="0.2">
      <c r="E413" s="117"/>
      <c r="F413" s="117"/>
      <c r="K413" s="58"/>
      <c r="O413" s="58"/>
      <c r="R413" s="58"/>
    </row>
    <row r="414" spans="5:18" ht="12.75" x14ac:dyDescent="0.2">
      <c r="E414" s="117"/>
      <c r="F414" s="117"/>
      <c r="K414" s="58"/>
      <c r="O414" s="58"/>
      <c r="R414" s="58"/>
    </row>
    <row r="415" spans="5:18" ht="12.75" x14ac:dyDescent="0.2">
      <c r="E415" s="117"/>
      <c r="F415" s="117"/>
      <c r="K415" s="58"/>
      <c r="O415" s="58"/>
      <c r="R415" s="58"/>
    </row>
    <row r="416" spans="5:18" ht="12.75" x14ac:dyDescent="0.2">
      <c r="E416" s="117"/>
      <c r="F416" s="117"/>
      <c r="K416" s="58"/>
      <c r="O416" s="58"/>
      <c r="R416" s="58"/>
    </row>
    <row r="417" spans="5:18" ht="12.75" x14ac:dyDescent="0.2">
      <c r="E417" s="117"/>
      <c r="F417" s="117"/>
      <c r="K417" s="58"/>
      <c r="O417" s="58"/>
      <c r="R417" s="58"/>
    </row>
    <row r="418" spans="5:18" ht="12.75" x14ac:dyDescent="0.2">
      <c r="E418" s="117"/>
      <c r="F418" s="117"/>
      <c r="K418" s="58"/>
      <c r="O418" s="58"/>
      <c r="R418" s="58"/>
    </row>
    <row r="419" spans="5:18" ht="12.75" x14ac:dyDescent="0.2">
      <c r="E419" s="117"/>
      <c r="F419" s="117"/>
      <c r="K419" s="58"/>
      <c r="O419" s="58"/>
      <c r="R419" s="58"/>
    </row>
    <row r="420" spans="5:18" ht="12.75" x14ac:dyDescent="0.2">
      <c r="E420" s="117"/>
      <c r="F420" s="117"/>
      <c r="K420" s="58"/>
      <c r="O420" s="58"/>
      <c r="R420" s="58"/>
    </row>
    <row r="421" spans="5:18" ht="12.75" x14ac:dyDescent="0.2">
      <c r="E421" s="117"/>
      <c r="F421" s="117"/>
      <c r="K421" s="58"/>
      <c r="O421" s="58"/>
      <c r="R421" s="58"/>
    </row>
    <row r="422" spans="5:18" ht="12.75" x14ac:dyDescent="0.2">
      <c r="E422" s="117"/>
      <c r="F422" s="117"/>
      <c r="K422" s="58"/>
      <c r="O422" s="58"/>
      <c r="R422" s="58"/>
    </row>
    <row r="423" spans="5:18" ht="12.75" x14ac:dyDescent="0.2">
      <c r="E423" s="117"/>
      <c r="F423" s="117"/>
      <c r="K423" s="58"/>
      <c r="O423" s="58"/>
      <c r="R423" s="58"/>
    </row>
    <row r="424" spans="5:18" ht="12.75" x14ac:dyDescent="0.2">
      <c r="E424" s="117"/>
      <c r="F424" s="117"/>
      <c r="K424" s="58"/>
      <c r="O424" s="58"/>
      <c r="R424" s="58"/>
    </row>
    <row r="425" spans="5:18" ht="12.75" x14ac:dyDescent="0.2">
      <c r="E425" s="117"/>
      <c r="F425" s="117"/>
      <c r="K425" s="58"/>
      <c r="O425" s="58"/>
      <c r="R425" s="58"/>
    </row>
    <row r="426" spans="5:18" ht="12.75" x14ac:dyDescent="0.2">
      <c r="E426" s="117"/>
      <c r="F426" s="117"/>
      <c r="K426" s="58"/>
      <c r="O426" s="58"/>
      <c r="R426" s="58"/>
    </row>
    <row r="427" spans="5:18" ht="12.75" x14ac:dyDescent="0.2">
      <c r="E427" s="117"/>
      <c r="F427" s="117"/>
      <c r="K427" s="58"/>
      <c r="O427" s="58"/>
      <c r="R427" s="58"/>
    </row>
    <row r="428" spans="5:18" ht="12.75" x14ac:dyDescent="0.2">
      <c r="E428" s="117"/>
      <c r="F428" s="117"/>
      <c r="K428" s="58"/>
      <c r="O428" s="58"/>
      <c r="R428" s="58"/>
    </row>
    <row r="429" spans="5:18" ht="12.75" x14ac:dyDescent="0.2">
      <c r="E429" s="117"/>
      <c r="F429" s="117"/>
      <c r="K429" s="58"/>
      <c r="O429" s="58"/>
      <c r="R429" s="58"/>
    </row>
    <row r="430" spans="5:18" ht="12.75" x14ac:dyDescent="0.2">
      <c r="E430" s="117"/>
      <c r="F430" s="117"/>
      <c r="K430" s="58"/>
      <c r="O430" s="58"/>
      <c r="R430" s="58"/>
    </row>
    <row r="431" spans="5:18" ht="12.75" x14ac:dyDescent="0.2">
      <c r="E431" s="117"/>
      <c r="F431" s="117"/>
      <c r="K431" s="58"/>
      <c r="O431" s="58"/>
      <c r="R431" s="58"/>
    </row>
    <row r="432" spans="5:18" ht="12.75" x14ac:dyDescent="0.2">
      <c r="E432" s="117"/>
      <c r="F432" s="117"/>
      <c r="K432" s="58"/>
      <c r="O432" s="58"/>
      <c r="R432" s="58"/>
    </row>
    <row r="433" spans="5:18" ht="12.75" x14ac:dyDescent="0.2">
      <c r="E433" s="117"/>
      <c r="F433" s="117"/>
      <c r="K433" s="58"/>
      <c r="O433" s="58"/>
      <c r="R433" s="58"/>
    </row>
    <row r="434" spans="5:18" ht="12.75" x14ac:dyDescent="0.2">
      <c r="E434" s="117"/>
      <c r="F434" s="117"/>
      <c r="K434" s="58"/>
      <c r="O434" s="58"/>
      <c r="R434" s="58"/>
    </row>
    <row r="435" spans="5:18" ht="12.75" x14ac:dyDescent="0.2">
      <c r="E435" s="117"/>
      <c r="F435" s="117"/>
      <c r="K435" s="58"/>
      <c r="O435" s="58"/>
      <c r="R435" s="58"/>
    </row>
    <row r="436" spans="5:18" ht="12.75" x14ac:dyDescent="0.2">
      <c r="E436" s="117"/>
      <c r="F436" s="117"/>
      <c r="K436" s="58"/>
      <c r="O436" s="58"/>
      <c r="R436" s="58"/>
    </row>
    <row r="437" spans="5:18" ht="12.75" x14ac:dyDescent="0.2">
      <c r="E437" s="117"/>
      <c r="F437" s="117"/>
      <c r="K437" s="58"/>
      <c r="O437" s="58"/>
      <c r="R437" s="58"/>
    </row>
    <row r="438" spans="5:18" ht="12.75" x14ac:dyDescent="0.2">
      <c r="E438" s="117"/>
      <c r="F438" s="117"/>
      <c r="K438" s="58"/>
      <c r="O438" s="58"/>
      <c r="R438" s="58"/>
    </row>
    <row r="439" spans="5:18" ht="12.75" x14ac:dyDescent="0.2">
      <c r="E439" s="117"/>
      <c r="F439" s="117"/>
      <c r="K439" s="58"/>
      <c r="O439" s="58"/>
      <c r="R439" s="58"/>
    </row>
    <row r="440" spans="5:18" ht="12.75" x14ac:dyDescent="0.2">
      <c r="E440" s="117"/>
      <c r="F440" s="117"/>
      <c r="K440" s="58"/>
      <c r="O440" s="58"/>
      <c r="R440" s="58"/>
    </row>
    <row r="441" spans="5:18" ht="12.75" x14ac:dyDescent="0.2">
      <c r="E441" s="117"/>
      <c r="F441" s="117"/>
      <c r="K441" s="58"/>
      <c r="O441" s="58"/>
      <c r="R441" s="58"/>
    </row>
    <row r="442" spans="5:18" ht="12.75" x14ac:dyDescent="0.2">
      <c r="E442" s="117"/>
      <c r="F442" s="117"/>
      <c r="K442" s="58"/>
      <c r="O442" s="58"/>
      <c r="R442" s="58"/>
    </row>
    <row r="443" spans="5:18" ht="12.75" x14ac:dyDescent="0.2">
      <c r="E443" s="117"/>
      <c r="F443" s="117"/>
      <c r="K443" s="58"/>
      <c r="O443" s="58"/>
      <c r="R443" s="58"/>
    </row>
    <row r="444" spans="5:18" ht="12.75" x14ac:dyDescent="0.2">
      <c r="E444" s="117"/>
      <c r="F444" s="117"/>
      <c r="K444" s="58"/>
      <c r="O444" s="58"/>
      <c r="R444" s="58"/>
    </row>
    <row r="445" spans="5:18" ht="12.75" x14ac:dyDescent="0.2">
      <c r="E445" s="117"/>
      <c r="F445" s="117"/>
      <c r="K445" s="58"/>
      <c r="O445" s="58"/>
      <c r="R445" s="58"/>
    </row>
    <row r="446" spans="5:18" ht="12.75" x14ac:dyDescent="0.2">
      <c r="E446" s="117"/>
      <c r="F446" s="117"/>
      <c r="K446" s="58"/>
      <c r="O446" s="58"/>
      <c r="R446" s="58"/>
    </row>
    <row r="447" spans="5:18" ht="12.75" x14ac:dyDescent="0.2">
      <c r="E447" s="117"/>
      <c r="F447" s="117"/>
      <c r="K447" s="58"/>
      <c r="O447" s="58"/>
      <c r="R447" s="58"/>
    </row>
    <row r="448" spans="5:18" ht="12.75" x14ac:dyDescent="0.2">
      <c r="E448" s="117"/>
      <c r="F448" s="117"/>
      <c r="K448" s="58"/>
      <c r="O448" s="58"/>
      <c r="R448" s="58"/>
    </row>
    <row r="449" spans="5:18" ht="12.75" x14ac:dyDescent="0.2">
      <c r="E449" s="117"/>
      <c r="F449" s="117"/>
      <c r="K449" s="58"/>
      <c r="O449" s="58"/>
      <c r="R449" s="58"/>
    </row>
    <row r="450" spans="5:18" ht="12.75" x14ac:dyDescent="0.2">
      <c r="E450" s="117"/>
      <c r="F450" s="117"/>
      <c r="K450" s="58"/>
      <c r="O450" s="58"/>
      <c r="R450" s="58"/>
    </row>
    <row r="451" spans="5:18" ht="12.75" x14ac:dyDescent="0.2">
      <c r="E451" s="117"/>
      <c r="F451" s="117"/>
      <c r="K451" s="58"/>
      <c r="O451" s="58"/>
      <c r="R451" s="58"/>
    </row>
    <row r="452" spans="5:18" ht="12.75" x14ac:dyDescent="0.2">
      <c r="E452" s="117"/>
      <c r="F452" s="117"/>
      <c r="K452" s="58"/>
      <c r="O452" s="58"/>
      <c r="R452" s="58"/>
    </row>
    <row r="453" spans="5:18" ht="12.75" x14ac:dyDescent="0.2">
      <c r="E453" s="117"/>
      <c r="F453" s="117"/>
      <c r="K453" s="58"/>
      <c r="O453" s="58"/>
      <c r="R453" s="58"/>
    </row>
    <row r="454" spans="5:18" ht="12.75" x14ac:dyDescent="0.2">
      <c r="E454" s="117"/>
      <c r="F454" s="117"/>
      <c r="K454" s="58"/>
      <c r="O454" s="58"/>
      <c r="R454" s="58"/>
    </row>
    <row r="455" spans="5:18" ht="12.75" x14ac:dyDescent="0.2">
      <c r="E455" s="117"/>
      <c r="F455" s="117"/>
      <c r="K455" s="58"/>
      <c r="O455" s="58"/>
      <c r="R455" s="58"/>
    </row>
    <row r="456" spans="5:18" ht="12.75" x14ac:dyDescent="0.2">
      <c r="E456" s="117"/>
      <c r="F456" s="117"/>
      <c r="K456" s="58"/>
      <c r="O456" s="58"/>
      <c r="R456" s="58"/>
    </row>
    <row r="457" spans="5:18" ht="12.75" x14ac:dyDescent="0.2">
      <c r="E457" s="117"/>
      <c r="F457" s="117"/>
      <c r="K457" s="58"/>
      <c r="O457" s="58"/>
      <c r="R457" s="58"/>
    </row>
    <row r="458" spans="5:18" ht="12.75" x14ac:dyDescent="0.2">
      <c r="E458" s="117"/>
      <c r="F458" s="117"/>
      <c r="K458" s="58"/>
      <c r="O458" s="58"/>
      <c r="R458" s="58"/>
    </row>
    <row r="459" spans="5:18" ht="12.75" x14ac:dyDescent="0.2">
      <c r="E459" s="117"/>
      <c r="F459" s="117"/>
      <c r="K459" s="58"/>
      <c r="O459" s="58"/>
      <c r="R459" s="58"/>
    </row>
    <row r="460" spans="5:18" ht="12.75" x14ac:dyDescent="0.2">
      <c r="E460" s="117"/>
      <c r="F460" s="117"/>
      <c r="K460" s="58"/>
      <c r="O460" s="58"/>
      <c r="R460" s="58"/>
    </row>
    <row r="461" spans="5:18" ht="12.75" x14ac:dyDescent="0.2">
      <c r="E461" s="117"/>
      <c r="F461" s="117"/>
      <c r="K461" s="58"/>
      <c r="O461" s="58"/>
      <c r="R461" s="58"/>
    </row>
    <row r="462" spans="5:18" ht="12.75" x14ac:dyDescent="0.2">
      <c r="E462" s="117"/>
      <c r="F462" s="117"/>
      <c r="K462" s="58"/>
      <c r="O462" s="58"/>
      <c r="R462" s="58"/>
    </row>
    <row r="463" spans="5:18" ht="12.75" x14ac:dyDescent="0.2">
      <c r="E463" s="117"/>
      <c r="F463" s="117"/>
      <c r="K463" s="58"/>
      <c r="O463" s="58"/>
      <c r="R463" s="58"/>
    </row>
    <row r="464" spans="5:18" ht="12.75" x14ac:dyDescent="0.2">
      <c r="E464" s="117"/>
      <c r="F464" s="117"/>
      <c r="K464" s="58"/>
      <c r="O464" s="58"/>
      <c r="R464" s="58"/>
    </row>
    <row r="465" spans="5:18" ht="12.75" x14ac:dyDescent="0.2">
      <c r="E465" s="117"/>
      <c r="F465" s="117"/>
      <c r="K465" s="58"/>
      <c r="O465" s="58"/>
      <c r="R465" s="58"/>
    </row>
    <row r="466" spans="5:18" ht="12.75" x14ac:dyDescent="0.2">
      <c r="E466" s="117"/>
      <c r="F466" s="117"/>
      <c r="K466" s="58"/>
      <c r="O466" s="58"/>
      <c r="R466" s="58"/>
    </row>
    <row r="467" spans="5:18" ht="12.75" x14ac:dyDescent="0.2">
      <c r="E467" s="117"/>
      <c r="F467" s="117"/>
      <c r="K467" s="58"/>
      <c r="O467" s="58"/>
      <c r="R467" s="58"/>
    </row>
    <row r="468" spans="5:18" ht="12.75" x14ac:dyDescent="0.2">
      <c r="E468" s="117"/>
      <c r="F468" s="117"/>
      <c r="K468" s="58"/>
      <c r="O468" s="58"/>
      <c r="R468" s="58"/>
    </row>
    <row r="469" spans="5:18" ht="12.75" x14ac:dyDescent="0.2">
      <c r="E469" s="117"/>
      <c r="F469" s="117"/>
      <c r="K469" s="58"/>
      <c r="O469" s="58"/>
      <c r="R469" s="58"/>
    </row>
    <row r="470" spans="5:18" ht="12.75" x14ac:dyDescent="0.2">
      <c r="E470" s="117"/>
      <c r="F470" s="117"/>
      <c r="K470" s="58"/>
      <c r="O470" s="58"/>
      <c r="R470" s="58"/>
    </row>
    <row r="471" spans="5:18" ht="12.75" x14ac:dyDescent="0.2">
      <c r="E471" s="117"/>
      <c r="F471" s="117"/>
      <c r="K471" s="58"/>
      <c r="O471" s="58"/>
      <c r="R471" s="58"/>
    </row>
    <row r="472" spans="5:18" ht="12.75" x14ac:dyDescent="0.2">
      <c r="E472" s="117"/>
      <c r="F472" s="117"/>
      <c r="K472" s="58"/>
      <c r="O472" s="58"/>
      <c r="R472" s="58"/>
    </row>
    <row r="473" spans="5:18" ht="12.75" x14ac:dyDescent="0.2">
      <c r="E473" s="117"/>
      <c r="F473" s="117"/>
      <c r="K473" s="58"/>
      <c r="O473" s="58"/>
      <c r="R473" s="58"/>
    </row>
    <row r="474" spans="5:18" ht="12.75" x14ac:dyDescent="0.2">
      <c r="E474" s="117"/>
      <c r="F474" s="117"/>
      <c r="K474" s="58"/>
      <c r="O474" s="58"/>
      <c r="R474" s="58"/>
    </row>
    <row r="475" spans="5:18" ht="12.75" x14ac:dyDescent="0.2">
      <c r="E475" s="117"/>
      <c r="F475" s="117"/>
      <c r="K475" s="58"/>
      <c r="O475" s="58"/>
      <c r="R475" s="58"/>
    </row>
    <row r="476" spans="5:18" ht="12.75" x14ac:dyDescent="0.2">
      <c r="E476" s="117"/>
      <c r="F476" s="117"/>
      <c r="K476" s="58"/>
      <c r="O476" s="58"/>
      <c r="R476" s="58"/>
    </row>
    <row r="477" spans="5:18" ht="12.75" x14ac:dyDescent="0.2">
      <c r="E477" s="117"/>
      <c r="F477" s="117"/>
      <c r="K477" s="58"/>
      <c r="O477" s="58"/>
      <c r="R477" s="58"/>
    </row>
    <row r="478" spans="5:18" ht="12.75" x14ac:dyDescent="0.2">
      <c r="E478" s="117"/>
      <c r="F478" s="117"/>
      <c r="K478" s="58"/>
      <c r="O478" s="58"/>
      <c r="R478" s="58"/>
    </row>
    <row r="479" spans="5:18" ht="12.75" x14ac:dyDescent="0.2">
      <c r="E479" s="117"/>
      <c r="F479" s="117"/>
      <c r="K479" s="58"/>
      <c r="O479" s="58"/>
      <c r="R479" s="58"/>
    </row>
    <row r="480" spans="5:18" ht="12.75" x14ac:dyDescent="0.2">
      <c r="E480" s="117"/>
      <c r="F480" s="117"/>
      <c r="K480" s="58"/>
      <c r="O480" s="58"/>
      <c r="R480" s="58"/>
    </row>
    <row r="481" spans="5:18" ht="12.75" x14ac:dyDescent="0.2">
      <c r="E481" s="117"/>
      <c r="F481" s="117"/>
      <c r="K481" s="58"/>
      <c r="O481" s="58"/>
      <c r="R481" s="58"/>
    </row>
    <row r="482" spans="5:18" ht="12.75" x14ac:dyDescent="0.2">
      <c r="E482" s="117"/>
      <c r="F482" s="117"/>
      <c r="K482" s="58"/>
      <c r="O482" s="58"/>
      <c r="R482" s="58"/>
    </row>
    <row r="483" spans="5:18" ht="12.75" x14ac:dyDescent="0.2">
      <c r="E483" s="117"/>
      <c r="F483" s="117"/>
      <c r="K483" s="58"/>
      <c r="O483" s="58"/>
      <c r="R483" s="58"/>
    </row>
    <row r="484" spans="5:18" ht="12.75" x14ac:dyDescent="0.2">
      <c r="E484" s="117"/>
      <c r="F484" s="117"/>
      <c r="K484" s="58"/>
      <c r="O484" s="58"/>
      <c r="R484" s="58"/>
    </row>
    <row r="485" spans="5:18" ht="12.75" x14ac:dyDescent="0.2">
      <c r="E485" s="117"/>
      <c r="F485" s="117"/>
      <c r="K485" s="58"/>
      <c r="O485" s="58"/>
      <c r="R485" s="58"/>
    </row>
    <row r="486" spans="5:18" ht="12.75" x14ac:dyDescent="0.2">
      <c r="E486" s="117"/>
      <c r="F486" s="117"/>
      <c r="K486" s="58"/>
      <c r="O486" s="58"/>
      <c r="R486" s="58"/>
    </row>
    <row r="487" spans="5:18" ht="12.75" x14ac:dyDescent="0.2">
      <c r="E487" s="117"/>
      <c r="F487" s="117"/>
      <c r="K487" s="58"/>
      <c r="O487" s="58"/>
      <c r="R487" s="58"/>
    </row>
    <row r="488" spans="5:18" ht="12.75" x14ac:dyDescent="0.2">
      <c r="E488" s="117"/>
      <c r="F488" s="117"/>
      <c r="K488" s="58"/>
      <c r="O488" s="58"/>
      <c r="R488" s="58"/>
    </row>
    <row r="489" spans="5:18" ht="12.75" x14ac:dyDescent="0.2">
      <c r="E489" s="117"/>
      <c r="F489" s="117"/>
      <c r="K489" s="58"/>
      <c r="O489" s="58"/>
      <c r="R489" s="58"/>
    </row>
    <row r="490" spans="5:18" ht="12.75" x14ac:dyDescent="0.2">
      <c r="E490" s="117"/>
      <c r="F490" s="117"/>
      <c r="K490" s="58"/>
      <c r="O490" s="58"/>
      <c r="R490" s="58"/>
    </row>
    <row r="491" spans="5:18" ht="12.75" x14ac:dyDescent="0.2">
      <c r="E491" s="117"/>
      <c r="F491" s="117"/>
      <c r="K491" s="58"/>
      <c r="O491" s="58"/>
      <c r="R491" s="58"/>
    </row>
    <row r="492" spans="5:18" ht="12.75" x14ac:dyDescent="0.2">
      <c r="E492" s="117"/>
      <c r="F492" s="117"/>
      <c r="K492" s="58"/>
      <c r="O492" s="58"/>
      <c r="R492" s="58"/>
    </row>
    <row r="493" spans="5:18" ht="12.75" x14ac:dyDescent="0.2">
      <c r="E493" s="117"/>
      <c r="F493" s="117"/>
      <c r="K493" s="58"/>
      <c r="O493" s="58"/>
      <c r="R493" s="58"/>
    </row>
    <row r="494" spans="5:18" ht="12.75" x14ac:dyDescent="0.2">
      <c r="E494" s="117"/>
      <c r="F494" s="117"/>
      <c r="K494" s="58"/>
      <c r="O494" s="58"/>
      <c r="R494" s="58"/>
    </row>
    <row r="495" spans="5:18" ht="12.75" x14ac:dyDescent="0.2">
      <c r="E495" s="117"/>
      <c r="F495" s="117"/>
      <c r="K495" s="58"/>
      <c r="O495" s="58"/>
      <c r="R495" s="58"/>
    </row>
    <row r="496" spans="5:18" ht="12.75" x14ac:dyDescent="0.2">
      <c r="E496" s="117"/>
      <c r="F496" s="117"/>
      <c r="K496" s="58"/>
      <c r="O496" s="58"/>
      <c r="R496" s="58"/>
    </row>
    <row r="497" spans="5:18" ht="12.75" x14ac:dyDescent="0.2">
      <c r="E497" s="117"/>
      <c r="F497" s="117"/>
      <c r="K497" s="58"/>
      <c r="O497" s="58"/>
      <c r="R497" s="58"/>
    </row>
    <row r="498" spans="5:18" ht="12.75" x14ac:dyDescent="0.2">
      <c r="E498" s="117"/>
      <c r="F498" s="117"/>
      <c r="K498" s="58"/>
      <c r="O498" s="58"/>
      <c r="R498" s="58"/>
    </row>
    <row r="499" spans="5:18" ht="12.75" x14ac:dyDescent="0.2">
      <c r="E499" s="117"/>
      <c r="F499" s="117"/>
      <c r="K499" s="58"/>
      <c r="O499" s="58"/>
      <c r="R499" s="58"/>
    </row>
    <row r="500" spans="5:18" ht="12.75" x14ac:dyDescent="0.2">
      <c r="E500" s="117"/>
      <c r="F500" s="117"/>
      <c r="K500" s="58"/>
      <c r="O500" s="58"/>
      <c r="R500" s="58"/>
    </row>
    <row r="501" spans="5:18" ht="12.75" x14ac:dyDescent="0.2">
      <c r="E501" s="117"/>
      <c r="F501" s="117"/>
      <c r="K501" s="58"/>
      <c r="O501" s="58"/>
      <c r="R501" s="58"/>
    </row>
    <row r="502" spans="5:18" ht="12.75" x14ac:dyDescent="0.2">
      <c r="E502" s="117"/>
      <c r="F502" s="117"/>
      <c r="K502" s="58"/>
      <c r="O502" s="58"/>
      <c r="R502" s="58"/>
    </row>
    <row r="503" spans="5:18" ht="12.75" x14ac:dyDescent="0.2">
      <c r="E503" s="117"/>
      <c r="F503" s="117"/>
      <c r="K503" s="58"/>
      <c r="O503" s="58"/>
      <c r="R503" s="58"/>
    </row>
    <row r="504" spans="5:18" ht="12.75" x14ac:dyDescent="0.2">
      <c r="E504" s="117"/>
      <c r="F504" s="117"/>
      <c r="K504" s="58"/>
      <c r="O504" s="58"/>
      <c r="R504" s="58"/>
    </row>
    <row r="505" spans="5:18" ht="12.75" x14ac:dyDescent="0.2">
      <c r="E505" s="117"/>
      <c r="F505" s="117"/>
      <c r="K505" s="58"/>
      <c r="O505" s="58"/>
      <c r="R505" s="58"/>
    </row>
    <row r="506" spans="5:18" ht="12.75" x14ac:dyDescent="0.2">
      <c r="E506" s="117"/>
      <c r="F506" s="117"/>
      <c r="K506" s="58"/>
      <c r="O506" s="58"/>
      <c r="R506" s="58"/>
    </row>
    <row r="507" spans="5:18" ht="12.75" x14ac:dyDescent="0.2">
      <c r="E507" s="117"/>
      <c r="F507" s="117"/>
      <c r="K507" s="58"/>
      <c r="O507" s="58"/>
      <c r="R507" s="58"/>
    </row>
    <row r="508" spans="5:18" ht="12.75" x14ac:dyDescent="0.2">
      <c r="E508" s="117"/>
      <c r="F508" s="117"/>
      <c r="K508" s="58"/>
      <c r="O508" s="58"/>
      <c r="R508" s="58"/>
    </row>
    <row r="509" spans="5:18" ht="12.75" x14ac:dyDescent="0.2">
      <c r="E509" s="117"/>
      <c r="F509" s="117"/>
      <c r="K509" s="58"/>
      <c r="O509" s="58"/>
      <c r="R509" s="58"/>
    </row>
    <row r="510" spans="5:18" ht="12.75" x14ac:dyDescent="0.2">
      <c r="E510" s="117"/>
      <c r="F510" s="117"/>
      <c r="K510" s="58"/>
      <c r="O510" s="58"/>
      <c r="R510" s="58"/>
    </row>
    <row r="511" spans="5:18" ht="12.75" x14ac:dyDescent="0.2">
      <c r="E511" s="117"/>
      <c r="F511" s="117"/>
      <c r="K511" s="58"/>
      <c r="O511" s="58"/>
      <c r="R511" s="58"/>
    </row>
    <row r="512" spans="5:18" ht="12.75" x14ac:dyDescent="0.2">
      <c r="E512" s="117"/>
      <c r="F512" s="117"/>
      <c r="K512" s="58"/>
      <c r="O512" s="58"/>
      <c r="R512" s="58"/>
    </row>
    <row r="513" spans="5:18" ht="12.75" x14ac:dyDescent="0.2">
      <c r="E513" s="117"/>
      <c r="F513" s="117"/>
      <c r="K513" s="58"/>
      <c r="O513" s="58"/>
      <c r="R513" s="58"/>
    </row>
    <row r="514" spans="5:18" ht="12.75" x14ac:dyDescent="0.2">
      <c r="E514" s="117"/>
      <c r="F514" s="117"/>
      <c r="K514" s="58"/>
      <c r="O514" s="58"/>
      <c r="R514" s="58"/>
    </row>
    <row r="515" spans="5:18" ht="12.75" x14ac:dyDescent="0.2">
      <c r="E515" s="117"/>
      <c r="F515" s="117"/>
      <c r="K515" s="58"/>
      <c r="O515" s="58"/>
      <c r="R515" s="58"/>
    </row>
    <row r="516" spans="5:18" ht="12.75" x14ac:dyDescent="0.2">
      <c r="E516" s="117"/>
      <c r="F516" s="117"/>
      <c r="K516" s="58"/>
      <c r="O516" s="58"/>
      <c r="R516" s="58"/>
    </row>
    <row r="517" spans="5:18" ht="12.75" x14ac:dyDescent="0.2">
      <c r="E517" s="117"/>
      <c r="F517" s="117"/>
      <c r="K517" s="58"/>
      <c r="O517" s="58"/>
      <c r="R517" s="58"/>
    </row>
    <row r="518" spans="5:18" ht="12.75" x14ac:dyDescent="0.2">
      <c r="E518" s="117"/>
      <c r="F518" s="117"/>
      <c r="K518" s="58"/>
      <c r="O518" s="58"/>
      <c r="R518" s="58"/>
    </row>
    <row r="519" spans="5:18" ht="12.75" x14ac:dyDescent="0.2">
      <c r="E519" s="117"/>
      <c r="F519" s="117"/>
      <c r="K519" s="58"/>
      <c r="O519" s="58"/>
      <c r="R519" s="58"/>
    </row>
    <row r="520" spans="5:18" ht="12.75" x14ac:dyDescent="0.2">
      <c r="E520" s="117"/>
      <c r="F520" s="117"/>
      <c r="K520" s="58"/>
      <c r="O520" s="58"/>
      <c r="R520" s="58"/>
    </row>
    <row r="521" spans="5:18" ht="12.75" x14ac:dyDescent="0.2">
      <c r="E521" s="117"/>
      <c r="F521" s="117"/>
      <c r="K521" s="58"/>
      <c r="O521" s="58"/>
      <c r="R521" s="58"/>
    </row>
    <row r="522" spans="5:18" ht="12.75" x14ac:dyDescent="0.2">
      <c r="E522" s="117"/>
      <c r="F522" s="117"/>
      <c r="K522" s="58"/>
      <c r="O522" s="58"/>
      <c r="R522" s="58"/>
    </row>
    <row r="523" spans="5:18" ht="12.75" x14ac:dyDescent="0.2">
      <c r="E523" s="117"/>
      <c r="F523" s="117"/>
      <c r="K523" s="58"/>
      <c r="O523" s="58"/>
      <c r="R523" s="58"/>
    </row>
    <row r="524" spans="5:18" ht="12.75" x14ac:dyDescent="0.2">
      <c r="E524" s="117"/>
      <c r="F524" s="117"/>
      <c r="K524" s="58"/>
      <c r="O524" s="58"/>
      <c r="R524" s="58"/>
    </row>
    <row r="525" spans="5:18" ht="12.75" x14ac:dyDescent="0.2">
      <c r="E525" s="117"/>
      <c r="F525" s="117"/>
      <c r="K525" s="58"/>
      <c r="O525" s="58"/>
      <c r="R525" s="58"/>
    </row>
    <row r="526" spans="5:18" ht="12.75" x14ac:dyDescent="0.2">
      <c r="E526" s="117"/>
      <c r="F526" s="117"/>
      <c r="K526" s="58"/>
      <c r="O526" s="58"/>
      <c r="R526" s="58"/>
    </row>
    <row r="527" spans="5:18" ht="12.75" x14ac:dyDescent="0.2">
      <c r="E527" s="117"/>
      <c r="F527" s="117"/>
      <c r="K527" s="58"/>
      <c r="O527" s="58"/>
      <c r="R527" s="58"/>
    </row>
    <row r="528" spans="5:18" ht="12.75" x14ac:dyDescent="0.2">
      <c r="E528" s="117"/>
      <c r="F528" s="117"/>
      <c r="K528" s="58"/>
      <c r="O528" s="58"/>
      <c r="R528" s="58"/>
    </row>
    <row r="529" spans="5:18" ht="12.75" x14ac:dyDescent="0.2">
      <c r="E529" s="117"/>
      <c r="F529" s="117"/>
      <c r="K529" s="58"/>
      <c r="O529" s="58"/>
      <c r="R529" s="58"/>
    </row>
    <row r="530" spans="5:18" ht="12.75" x14ac:dyDescent="0.2">
      <c r="E530" s="117"/>
      <c r="F530" s="117"/>
      <c r="K530" s="58"/>
      <c r="O530" s="58"/>
      <c r="R530" s="58"/>
    </row>
    <row r="531" spans="5:18" ht="12.75" x14ac:dyDescent="0.2">
      <c r="E531" s="117"/>
      <c r="F531" s="117"/>
      <c r="K531" s="58"/>
      <c r="O531" s="58"/>
      <c r="R531" s="58"/>
    </row>
    <row r="532" spans="5:18" ht="12.75" x14ac:dyDescent="0.2">
      <c r="E532" s="117"/>
      <c r="F532" s="117"/>
      <c r="K532" s="58"/>
      <c r="O532" s="58"/>
      <c r="R532" s="58"/>
    </row>
    <row r="533" spans="5:18" ht="12.75" x14ac:dyDescent="0.2">
      <c r="E533" s="117"/>
      <c r="F533" s="117"/>
      <c r="K533" s="58"/>
      <c r="O533" s="58"/>
      <c r="R533" s="58"/>
    </row>
    <row r="534" spans="5:18" ht="12.75" x14ac:dyDescent="0.2">
      <c r="E534" s="117"/>
      <c r="F534" s="117"/>
      <c r="K534" s="58"/>
      <c r="O534" s="58"/>
      <c r="R534" s="58"/>
    </row>
    <row r="535" spans="5:18" ht="12.75" x14ac:dyDescent="0.2">
      <c r="E535" s="117"/>
      <c r="F535" s="117"/>
      <c r="K535" s="58"/>
      <c r="O535" s="58"/>
      <c r="R535" s="58"/>
    </row>
    <row r="536" spans="5:18" ht="12.75" x14ac:dyDescent="0.2">
      <c r="E536" s="117"/>
      <c r="F536" s="117"/>
      <c r="K536" s="58"/>
      <c r="O536" s="58"/>
      <c r="R536" s="58"/>
    </row>
    <row r="537" spans="5:18" ht="12.75" x14ac:dyDescent="0.2">
      <c r="E537" s="117"/>
      <c r="F537" s="117"/>
      <c r="K537" s="58"/>
      <c r="O537" s="58"/>
      <c r="R537" s="58"/>
    </row>
    <row r="538" spans="5:18" ht="12.75" x14ac:dyDescent="0.2">
      <c r="E538" s="117"/>
      <c r="F538" s="117"/>
      <c r="K538" s="58"/>
      <c r="O538" s="58"/>
      <c r="R538" s="58"/>
    </row>
    <row r="539" spans="5:18" ht="12.75" x14ac:dyDescent="0.2">
      <c r="E539" s="117"/>
      <c r="F539" s="117"/>
      <c r="K539" s="58"/>
      <c r="O539" s="58"/>
      <c r="R539" s="58"/>
    </row>
    <row r="540" spans="5:18" ht="12.75" x14ac:dyDescent="0.2">
      <c r="E540" s="117"/>
      <c r="F540" s="117"/>
      <c r="K540" s="58"/>
      <c r="O540" s="58"/>
      <c r="R540" s="58"/>
    </row>
    <row r="541" spans="5:18" ht="12.75" x14ac:dyDescent="0.2">
      <c r="E541" s="117"/>
      <c r="F541" s="117"/>
      <c r="K541" s="58"/>
      <c r="O541" s="58"/>
      <c r="R541" s="58"/>
    </row>
    <row r="542" spans="5:18" ht="12.75" x14ac:dyDescent="0.2">
      <c r="E542" s="117"/>
      <c r="F542" s="117"/>
      <c r="K542" s="58"/>
      <c r="O542" s="58"/>
      <c r="R542" s="58"/>
    </row>
    <row r="543" spans="5:18" ht="12.75" x14ac:dyDescent="0.2">
      <c r="E543" s="117"/>
      <c r="F543" s="117"/>
      <c r="K543" s="58"/>
      <c r="O543" s="58"/>
      <c r="R543" s="58"/>
    </row>
    <row r="544" spans="5:18" ht="12.75" x14ac:dyDescent="0.2">
      <c r="E544" s="117"/>
      <c r="F544" s="117"/>
      <c r="K544" s="58"/>
      <c r="O544" s="58"/>
      <c r="R544" s="58"/>
    </row>
    <row r="545" spans="5:18" ht="12.75" x14ac:dyDescent="0.2">
      <c r="E545" s="117"/>
      <c r="F545" s="117"/>
      <c r="K545" s="58"/>
      <c r="O545" s="58"/>
      <c r="R545" s="58"/>
    </row>
    <row r="546" spans="5:18" ht="12.75" x14ac:dyDescent="0.2">
      <c r="E546" s="117"/>
      <c r="F546" s="117"/>
      <c r="K546" s="58"/>
      <c r="O546" s="58"/>
      <c r="R546" s="58"/>
    </row>
    <row r="547" spans="5:18" ht="12.75" x14ac:dyDescent="0.2">
      <c r="E547" s="117"/>
      <c r="F547" s="117"/>
      <c r="K547" s="58"/>
      <c r="O547" s="58"/>
      <c r="R547" s="58"/>
    </row>
    <row r="548" spans="5:18" ht="12.75" x14ac:dyDescent="0.2">
      <c r="E548" s="117"/>
      <c r="F548" s="117"/>
      <c r="K548" s="58"/>
      <c r="O548" s="58"/>
      <c r="R548" s="58"/>
    </row>
    <row r="549" spans="5:18" ht="12.75" x14ac:dyDescent="0.2">
      <c r="E549" s="117"/>
      <c r="F549" s="117"/>
      <c r="K549" s="58"/>
      <c r="O549" s="58"/>
      <c r="R549" s="58"/>
    </row>
    <row r="550" spans="5:18" ht="12.75" x14ac:dyDescent="0.2">
      <c r="E550" s="117"/>
      <c r="F550" s="117"/>
      <c r="K550" s="58"/>
      <c r="O550" s="58"/>
      <c r="R550" s="58"/>
    </row>
    <row r="551" spans="5:18" ht="12.75" x14ac:dyDescent="0.2">
      <c r="E551" s="117"/>
      <c r="F551" s="117"/>
      <c r="K551" s="58"/>
      <c r="O551" s="58"/>
      <c r="R551" s="58"/>
    </row>
    <row r="552" spans="5:18" ht="12.75" x14ac:dyDescent="0.2">
      <c r="E552" s="117"/>
      <c r="F552" s="117"/>
      <c r="K552" s="58"/>
      <c r="O552" s="58"/>
      <c r="R552" s="58"/>
    </row>
    <row r="553" spans="5:18" ht="12.75" x14ac:dyDescent="0.2">
      <c r="E553" s="117"/>
      <c r="F553" s="117"/>
      <c r="K553" s="58"/>
      <c r="O553" s="58"/>
      <c r="R553" s="58"/>
    </row>
    <row r="554" spans="5:18" ht="12.75" x14ac:dyDescent="0.2">
      <c r="E554" s="117"/>
      <c r="F554" s="117"/>
      <c r="K554" s="58"/>
      <c r="O554" s="58"/>
      <c r="R554" s="58"/>
    </row>
    <row r="555" spans="5:18" ht="12.75" x14ac:dyDescent="0.2">
      <c r="E555" s="117"/>
      <c r="F555" s="117"/>
      <c r="K555" s="58"/>
      <c r="O555" s="58"/>
      <c r="R555" s="58"/>
    </row>
    <row r="556" spans="5:18" ht="12.75" x14ac:dyDescent="0.2">
      <c r="E556" s="117"/>
      <c r="F556" s="117"/>
      <c r="K556" s="58"/>
      <c r="O556" s="58"/>
      <c r="R556" s="58"/>
    </row>
    <row r="557" spans="5:18" ht="12.75" x14ac:dyDescent="0.2">
      <c r="E557" s="117"/>
      <c r="F557" s="117"/>
      <c r="K557" s="58"/>
      <c r="O557" s="58"/>
      <c r="R557" s="58"/>
    </row>
    <row r="558" spans="5:18" ht="12.75" x14ac:dyDescent="0.2">
      <c r="E558" s="117"/>
      <c r="F558" s="117"/>
      <c r="K558" s="58"/>
      <c r="O558" s="58"/>
      <c r="R558" s="58"/>
    </row>
    <row r="559" spans="5:18" ht="12.75" x14ac:dyDescent="0.2">
      <c r="E559" s="117"/>
      <c r="F559" s="117"/>
      <c r="K559" s="58"/>
      <c r="O559" s="58"/>
      <c r="R559" s="58"/>
    </row>
    <row r="560" spans="5:18" ht="12.75" x14ac:dyDescent="0.2">
      <c r="E560" s="117"/>
      <c r="F560" s="117"/>
      <c r="K560" s="58"/>
      <c r="O560" s="58"/>
      <c r="R560" s="58"/>
    </row>
    <row r="561" spans="5:18" ht="12.75" x14ac:dyDescent="0.2">
      <c r="E561" s="117"/>
      <c r="F561" s="117"/>
      <c r="K561" s="58"/>
      <c r="O561" s="58"/>
      <c r="R561" s="58"/>
    </row>
    <row r="562" spans="5:18" ht="12.75" x14ac:dyDescent="0.2">
      <c r="E562" s="117"/>
      <c r="F562" s="117"/>
      <c r="K562" s="58"/>
      <c r="O562" s="58"/>
      <c r="R562" s="58"/>
    </row>
    <row r="563" spans="5:18" ht="12.75" x14ac:dyDescent="0.2">
      <c r="E563" s="117"/>
      <c r="F563" s="117"/>
      <c r="K563" s="58"/>
      <c r="O563" s="58"/>
      <c r="R563" s="58"/>
    </row>
    <row r="564" spans="5:18" ht="12.75" x14ac:dyDescent="0.2">
      <c r="E564" s="117"/>
      <c r="F564" s="117"/>
      <c r="K564" s="58"/>
      <c r="O564" s="58"/>
      <c r="R564" s="58"/>
    </row>
    <row r="565" spans="5:18" ht="12.75" x14ac:dyDescent="0.2">
      <c r="E565" s="117"/>
      <c r="F565" s="117"/>
      <c r="K565" s="58"/>
      <c r="O565" s="58"/>
      <c r="R565" s="58"/>
    </row>
    <row r="566" spans="5:18" ht="12.75" x14ac:dyDescent="0.2">
      <c r="E566" s="117"/>
      <c r="F566" s="117"/>
      <c r="K566" s="58"/>
      <c r="O566" s="58"/>
      <c r="R566" s="58"/>
    </row>
    <row r="567" spans="5:18" ht="12.75" x14ac:dyDescent="0.2">
      <c r="E567" s="117"/>
      <c r="F567" s="117"/>
      <c r="K567" s="58"/>
      <c r="O567" s="58"/>
      <c r="R567" s="58"/>
    </row>
    <row r="568" spans="5:18" ht="12.75" x14ac:dyDescent="0.2">
      <c r="E568" s="117"/>
      <c r="F568" s="117"/>
      <c r="K568" s="58"/>
      <c r="O568" s="58"/>
      <c r="R568" s="58"/>
    </row>
    <row r="569" spans="5:18" ht="12.75" x14ac:dyDescent="0.2">
      <c r="E569" s="117"/>
      <c r="F569" s="117"/>
      <c r="K569" s="58"/>
      <c r="O569" s="58"/>
      <c r="R569" s="58"/>
    </row>
    <row r="570" spans="5:18" ht="12.75" x14ac:dyDescent="0.2">
      <c r="E570" s="117"/>
      <c r="F570" s="117"/>
      <c r="K570" s="58"/>
      <c r="O570" s="58"/>
      <c r="R570" s="58"/>
    </row>
    <row r="571" spans="5:18" ht="12.75" x14ac:dyDescent="0.2">
      <c r="E571" s="117"/>
      <c r="F571" s="117"/>
      <c r="K571" s="58"/>
      <c r="O571" s="58"/>
      <c r="R571" s="58"/>
    </row>
    <row r="572" spans="5:18" ht="12.75" x14ac:dyDescent="0.2">
      <c r="E572" s="117"/>
      <c r="F572" s="117"/>
      <c r="K572" s="58"/>
      <c r="O572" s="58"/>
      <c r="R572" s="58"/>
    </row>
    <row r="573" spans="5:18" ht="12.75" x14ac:dyDescent="0.2">
      <c r="E573" s="117"/>
      <c r="F573" s="117"/>
      <c r="K573" s="58"/>
      <c r="O573" s="58"/>
      <c r="R573" s="58"/>
    </row>
    <row r="574" spans="5:18" ht="12.75" x14ac:dyDescent="0.2">
      <c r="E574" s="117"/>
      <c r="F574" s="117"/>
      <c r="K574" s="58"/>
      <c r="O574" s="58"/>
      <c r="R574" s="58"/>
    </row>
    <row r="575" spans="5:18" ht="12.75" x14ac:dyDescent="0.2">
      <c r="E575" s="117"/>
      <c r="F575" s="117"/>
      <c r="K575" s="58"/>
      <c r="O575" s="58"/>
      <c r="R575" s="58"/>
    </row>
    <row r="576" spans="5:18" ht="12.75" x14ac:dyDescent="0.2">
      <c r="E576" s="117"/>
      <c r="F576" s="117"/>
      <c r="K576" s="58"/>
      <c r="O576" s="58"/>
      <c r="R576" s="58"/>
    </row>
    <row r="577" spans="5:18" ht="12.75" x14ac:dyDescent="0.2">
      <c r="E577" s="117"/>
      <c r="F577" s="117"/>
      <c r="K577" s="58"/>
      <c r="O577" s="58"/>
      <c r="R577" s="58"/>
    </row>
    <row r="578" spans="5:18" ht="12.75" x14ac:dyDescent="0.2">
      <c r="E578" s="117"/>
      <c r="F578" s="117"/>
      <c r="K578" s="58"/>
      <c r="O578" s="58"/>
      <c r="R578" s="58"/>
    </row>
    <row r="579" spans="5:18" ht="12.75" x14ac:dyDescent="0.2">
      <c r="E579" s="117"/>
      <c r="F579" s="117"/>
      <c r="K579" s="58"/>
      <c r="O579" s="58"/>
      <c r="R579" s="58"/>
    </row>
    <row r="580" spans="5:18" ht="12.75" x14ac:dyDescent="0.2">
      <c r="E580" s="117"/>
      <c r="F580" s="117"/>
      <c r="K580" s="58"/>
      <c r="O580" s="58"/>
      <c r="R580" s="58"/>
    </row>
    <row r="581" spans="5:18" ht="12.75" x14ac:dyDescent="0.2">
      <c r="E581" s="117"/>
      <c r="F581" s="117"/>
      <c r="K581" s="58"/>
      <c r="O581" s="58"/>
      <c r="R581" s="58"/>
    </row>
    <row r="582" spans="5:18" ht="12.75" x14ac:dyDescent="0.2">
      <c r="E582" s="117"/>
      <c r="F582" s="117"/>
      <c r="K582" s="58"/>
      <c r="O582" s="58"/>
      <c r="R582" s="58"/>
    </row>
    <row r="583" spans="5:18" ht="12.75" x14ac:dyDescent="0.2">
      <c r="E583" s="117"/>
      <c r="F583" s="117"/>
      <c r="K583" s="58"/>
      <c r="O583" s="58"/>
      <c r="R583" s="58"/>
    </row>
    <row r="584" spans="5:18" ht="12.75" x14ac:dyDescent="0.2">
      <c r="E584" s="117"/>
      <c r="F584" s="117"/>
      <c r="K584" s="58"/>
      <c r="O584" s="58"/>
      <c r="R584" s="58"/>
    </row>
    <row r="585" spans="5:18" ht="12.75" x14ac:dyDescent="0.2">
      <c r="E585" s="117"/>
      <c r="F585" s="117"/>
      <c r="K585" s="58"/>
      <c r="O585" s="58"/>
      <c r="R585" s="58"/>
    </row>
    <row r="586" spans="5:18" ht="12.75" x14ac:dyDescent="0.2">
      <c r="E586" s="117"/>
      <c r="F586" s="117"/>
      <c r="K586" s="58"/>
      <c r="O586" s="58"/>
      <c r="R586" s="58"/>
    </row>
    <row r="587" spans="5:18" ht="12.75" x14ac:dyDescent="0.2">
      <c r="E587" s="117"/>
      <c r="F587" s="117"/>
      <c r="K587" s="58"/>
      <c r="O587" s="58"/>
      <c r="R587" s="58"/>
    </row>
    <row r="588" spans="5:18" ht="12.75" x14ac:dyDescent="0.2">
      <c r="E588" s="117"/>
      <c r="F588" s="117"/>
      <c r="K588" s="58"/>
      <c r="O588" s="58"/>
      <c r="R588" s="58"/>
    </row>
    <row r="589" spans="5:18" ht="12.75" x14ac:dyDescent="0.2">
      <c r="E589" s="117"/>
      <c r="F589" s="117"/>
      <c r="K589" s="58"/>
      <c r="O589" s="58"/>
      <c r="R589" s="58"/>
    </row>
    <row r="590" spans="5:18" ht="12.75" x14ac:dyDescent="0.2">
      <c r="E590" s="117"/>
      <c r="F590" s="117"/>
      <c r="K590" s="58"/>
      <c r="O590" s="58"/>
      <c r="R590" s="58"/>
    </row>
    <row r="591" spans="5:18" ht="12.75" x14ac:dyDescent="0.2">
      <c r="E591" s="117"/>
      <c r="F591" s="117"/>
      <c r="K591" s="58"/>
      <c r="O591" s="58"/>
      <c r="R591" s="58"/>
    </row>
    <row r="592" spans="5:18" ht="12.75" x14ac:dyDescent="0.2">
      <c r="E592" s="117"/>
      <c r="F592" s="117"/>
      <c r="K592" s="58"/>
      <c r="O592" s="58"/>
      <c r="R592" s="58"/>
    </row>
    <row r="593" spans="5:18" ht="12.75" x14ac:dyDescent="0.2">
      <c r="E593" s="117"/>
      <c r="F593" s="117"/>
      <c r="K593" s="58"/>
      <c r="O593" s="58"/>
      <c r="R593" s="58"/>
    </row>
    <row r="594" spans="5:18" ht="12.75" x14ac:dyDescent="0.2">
      <c r="E594" s="117"/>
      <c r="F594" s="117"/>
      <c r="K594" s="58"/>
      <c r="O594" s="58"/>
      <c r="R594" s="58"/>
    </row>
    <row r="595" spans="5:18" ht="12.75" x14ac:dyDescent="0.2">
      <c r="E595" s="117"/>
      <c r="F595" s="117"/>
      <c r="K595" s="58"/>
      <c r="O595" s="58"/>
      <c r="R595" s="58"/>
    </row>
    <row r="596" spans="5:18" ht="12.75" x14ac:dyDescent="0.2">
      <c r="E596" s="117"/>
      <c r="F596" s="117"/>
      <c r="K596" s="58"/>
      <c r="O596" s="58"/>
      <c r="R596" s="58"/>
    </row>
    <row r="597" spans="5:18" ht="12.75" x14ac:dyDescent="0.2">
      <c r="E597" s="117"/>
      <c r="F597" s="117"/>
      <c r="K597" s="58"/>
      <c r="O597" s="58"/>
      <c r="R597" s="58"/>
    </row>
    <row r="598" spans="5:18" ht="12.75" x14ac:dyDescent="0.2">
      <c r="E598" s="117"/>
      <c r="F598" s="117"/>
      <c r="K598" s="58"/>
      <c r="O598" s="58"/>
      <c r="R598" s="58"/>
    </row>
    <row r="599" spans="5:18" ht="12.75" x14ac:dyDescent="0.2">
      <c r="E599" s="117"/>
      <c r="F599" s="117"/>
      <c r="K599" s="58"/>
      <c r="O599" s="58"/>
      <c r="R599" s="58"/>
    </row>
    <row r="600" spans="5:18" ht="12.75" x14ac:dyDescent="0.2">
      <c r="E600" s="117"/>
      <c r="F600" s="117"/>
      <c r="K600" s="58"/>
      <c r="O600" s="58"/>
      <c r="R600" s="58"/>
    </row>
    <row r="601" spans="5:18" ht="12.75" x14ac:dyDescent="0.2">
      <c r="E601" s="117"/>
      <c r="F601" s="117"/>
      <c r="K601" s="58"/>
      <c r="O601" s="58"/>
      <c r="R601" s="58"/>
    </row>
    <row r="602" spans="5:18" ht="12.75" x14ac:dyDescent="0.2">
      <c r="E602" s="117"/>
      <c r="F602" s="117"/>
      <c r="K602" s="58"/>
      <c r="O602" s="58"/>
      <c r="R602" s="58"/>
    </row>
    <row r="603" spans="5:18" ht="12.75" x14ac:dyDescent="0.2">
      <c r="E603" s="117"/>
      <c r="F603" s="117"/>
      <c r="K603" s="58"/>
      <c r="O603" s="58"/>
      <c r="R603" s="58"/>
    </row>
    <row r="604" spans="5:18" ht="12.75" x14ac:dyDescent="0.2">
      <c r="E604" s="117"/>
      <c r="F604" s="117"/>
      <c r="K604" s="58"/>
      <c r="O604" s="58"/>
      <c r="R604" s="58"/>
    </row>
    <row r="605" spans="5:18" ht="12.75" x14ac:dyDescent="0.2">
      <c r="E605" s="117"/>
      <c r="F605" s="117"/>
      <c r="K605" s="58"/>
      <c r="O605" s="58"/>
      <c r="R605" s="58"/>
    </row>
    <row r="606" spans="5:18" ht="12.75" x14ac:dyDescent="0.2">
      <c r="E606" s="117"/>
      <c r="F606" s="117"/>
      <c r="K606" s="58"/>
      <c r="O606" s="58"/>
      <c r="R606" s="58"/>
    </row>
    <row r="607" spans="5:18" ht="12.75" x14ac:dyDescent="0.2">
      <c r="E607" s="117"/>
      <c r="F607" s="117"/>
      <c r="K607" s="58"/>
      <c r="O607" s="58"/>
      <c r="R607" s="58"/>
    </row>
    <row r="608" spans="5:18" ht="12.75" x14ac:dyDescent="0.2">
      <c r="E608" s="117"/>
      <c r="F608" s="117"/>
      <c r="K608" s="58"/>
      <c r="O608" s="58"/>
      <c r="R608" s="58"/>
    </row>
    <row r="609" spans="5:18" ht="12.75" x14ac:dyDescent="0.2">
      <c r="E609" s="117"/>
      <c r="F609" s="117"/>
      <c r="K609" s="58"/>
      <c r="O609" s="58"/>
      <c r="R609" s="58"/>
    </row>
    <row r="610" spans="5:18" ht="12.75" x14ac:dyDescent="0.2">
      <c r="E610" s="117"/>
      <c r="F610" s="117"/>
      <c r="K610" s="58"/>
      <c r="O610" s="58"/>
      <c r="R610" s="58"/>
    </row>
    <row r="611" spans="5:18" ht="12.75" x14ac:dyDescent="0.2">
      <c r="E611" s="117"/>
      <c r="F611" s="117"/>
      <c r="K611" s="58"/>
      <c r="O611" s="58"/>
      <c r="R611" s="58"/>
    </row>
    <row r="612" spans="5:18" ht="12.75" x14ac:dyDescent="0.2">
      <c r="E612" s="117"/>
      <c r="F612" s="117"/>
      <c r="K612" s="58"/>
      <c r="O612" s="58"/>
      <c r="R612" s="58"/>
    </row>
    <row r="613" spans="5:18" ht="12.75" x14ac:dyDescent="0.2">
      <c r="E613" s="117"/>
      <c r="F613" s="117"/>
      <c r="K613" s="58"/>
      <c r="O613" s="58"/>
      <c r="R613" s="58"/>
    </row>
    <row r="614" spans="5:18" ht="12.75" x14ac:dyDescent="0.2">
      <c r="E614" s="117"/>
      <c r="F614" s="117"/>
      <c r="K614" s="58"/>
      <c r="O614" s="58"/>
      <c r="R614" s="58"/>
    </row>
    <row r="615" spans="5:18" ht="12.75" x14ac:dyDescent="0.2">
      <c r="E615" s="117"/>
      <c r="F615" s="117"/>
      <c r="K615" s="58"/>
      <c r="O615" s="58"/>
      <c r="R615" s="58"/>
    </row>
    <row r="616" spans="5:18" ht="12.75" x14ac:dyDescent="0.2">
      <c r="E616" s="117"/>
      <c r="F616" s="117"/>
      <c r="K616" s="58"/>
      <c r="O616" s="58"/>
      <c r="R616" s="58"/>
    </row>
    <row r="617" spans="5:18" ht="12.75" x14ac:dyDescent="0.2">
      <c r="E617" s="117"/>
      <c r="F617" s="117"/>
      <c r="K617" s="58"/>
      <c r="O617" s="58"/>
      <c r="R617" s="58"/>
    </row>
    <row r="618" spans="5:18" ht="12.75" x14ac:dyDescent="0.2">
      <c r="E618" s="117"/>
      <c r="F618" s="117"/>
      <c r="K618" s="58"/>
      <c r="O618" s="58"/>
      <c r="R618" s="58"/>
    </row>
    <row r="619" spans="5:18" ht="12.75" x14ac:dyDescent="0.2">
      <c r="E619" s="117"/>
      <c r="F619" s="117"/>
      <c r="K619" s="58"/>
      <c r="O619" s="58"/>
      <c r="R619" s="58"/>
    </row>
    <row r="620" spans="5:18" ht="12.75" x14ac:dyDescent="0.2">
      <c r="E620" s="117"/>
      <c r="F620" s="117"/>
      <c r="K620" s="58"/>
      <c r="O620" s="58"/>
      <c r="R620" s="58"/>
    </row>
    <row r="621" spans="5:18" ht="12.75" x14ac:dyDescent="0.2">
      <c r="E621" s="117"/>
      <c r="F621" s="117"/>
      <c r="K621" s="58"/>
      <c r="O621" s="58"/>
      <c r="R621" s="58"/>
    </row>
    <row r="622" spans="5:18" ht="12.75" x14ac:dyDescent="0.2">
      <c r="E622" s="117"/>
      <c r="F622" s="117"/>
      <c r="K622" s="58"/>
      <c r="O622" s="58"/>
      <c r="R622" s="58"/>
    </row>
    <row r="623" spans="5:18" ht="12.75" x14ac:dyDescent="0.2">
      <c r="E623" s="117"/>
      <c r="F623" s="117"/>
      <c r="K623" s="58"/>
      <c r="O623" s="58"/>
      <c r="R623" s="58"/>
    </row>
    <row r="624" spans="5:18" ht="12.75" x14ac:dyDescent="0.2">
      <c r="E624" s="117"/>
      <c r="F624" s="117"/>
      <c r="K624" s="58"/>
      <c r="O624" s="58"/>
      <c r="R624" s="58"/>
    </row>
    <row r="625" spans="5:18" ht="12.75" x14ac:dyDescent="0.2">
      <c r="E625" s="117"/>
      <c r="F625" s="117"/>
      <c r="K625" s="58"/>
      <c r="O625" s="58"/>
      <c r="R625" s="58"/>
    </row>
    <row r="626" spans="5:18" ht="12.75" x14ac:dyDescent="0.2">
      <c r="E626" s="117"/>
      <c r="F626" s="117"/>
      <c r="K626" s="58"/>
      <c r="O626" s="58"/>
      <c r="R626" s="58"/>
    </row>
    <row r="627" spans="5:18" ht="12.75" x14ac:dyDescent="0.2">
      <c r="E627" s="117"/>
      <c r="F627" s="117"/>
      <c r="K627" s="58"/>
      <c r="O627" s="58"/>
      <c r="R627" s="58"/>
    </row>
    <row r="628" spans="5:18" ht="12.75" x14ac:dyDescent="0.2">
      <c r="E628" s="117"/>
      <c r="F628" s="117"/>
      <c r="K628" s="58"/>
      <c r="O628" s="58"/>
      <c r="R628" s="58"/>
    </row>
    <row r="629" spans="5:18" ht="12.75" x14ac:dyDescent="0.2">
      <c r="E629" s="117"/>
      <c r="F629" s="117"/>
      <c r="K629" s="58"/>
      <c r="O629" s="58"/>
      <c r="R629" s="58"/>
    </row>
    <row r="630" spans="5:18" ht="12.75" x14ac:dyDescent="0.2">
      <c r="E630" s="117"/>
      <c r="F630" s="117"/>
      <c r="K630" s="58"/>
      <c r="O630" s="58"/>
      <c r="R630" s="58"/>
    </row>
    <row r="631" spans="5:18" ht="12.75" x14ac:dyDescent="0.2">
      <c r="E631" s="117"/>
      <c r="F631" s="117"/>
      <c r="K631" s="58"/>
      <c r="O631" s="58"/>
      <c r="R631" s="58"/>
    </row>
    <row r="632" spans="5:18" ht="12.75" x14ac:dyDescent="0.2">
      <c r="E632" s="117"/>
      <c r="F632" s="117"/>
      <c r="K632" s="58"/>
      <c r="O632" s="58"/>
      <c r="R632" s="58"/>
    </row>
    <row r="633" spans="5:18" ht="12.75" x14ac:dyDescent="0.2">
      <c r="E633" s="117"/>
      <c r="F633" s="117"/>
      <c r="K633" s="58"/>
      <c r="O633" s="58"/>
      <c r="R633" s="58"/>
    </row>
    <row r="634" spans="5:18" ht="12.75" x14ac:dyDescent="0.2">
      <c r="E634" s="117"/>
      <c r="F634" s="117"/>
      <c r="K634" s="58"/>
      <c r="O634" s="58"/>
      <c r="R634" s="58"/>
    </row>
    <row r="635" spans="5:18" ht="12.75" x14ac:dyDescent="0.2">
      <c r="E635" s="117"/>
      <c r="F635" s="117"/>
      <c r="K635" s="58"/>
      <c r="O635" s="58"/>
      <c r="R635" s="58"/>
    </row>
    <row r="636" spans="5:18" ht="12.75" x14ac:dyDescent="0.2">
      <c r="E636" s="117"/>
      <c r="F636" s="117"/>
      <c r="K636" s="58"/>
      <c r="O636" s="58"/>
      <c r="R636" s="58"/>
    </row>
    <row r="637" spans="5:18" ht="12.75" x14ac:dyDescent="0.2">
      <c r="E637" s="117"/>
      <c r="F637" s="117"/>
      <c r="K637" s="58"/>
      <c r="O637" s="58"/>
      <c r="R637" s="58"/>
    </row>
    <row r="638" spans="5:18" ht="12.75" x14ac:dyDescent="0.2">
      <c r="E638" s="117"/>
      <c r="F638" s="117"/>
      <c r="K638" s="58"/>
      <c r="O638" s="58"/>
      <c r="R638" s="58"/>
    </row>
    <row r="639" spans="5:18" ht="12.75" x14ac:dyDescent="0.2">
      <c r="E639" s="117"/>
      <c r="F639" s="117"/>
      <c r="K639" s="58"/>
      <c r="O639" s="58"/>
      <c r="R639" s="58"/>
    </row>
    <row r="640" spans="5:18" ht="12.75" x14ac:dyDescent="0.2">
      <c r="E640" s="117"/>
      <c r="F640" s="117"/>
      <c r="K640" s="58"/>
      <c r="O640" s="58"/>
      <c r="R640" s="58"/>
    </row>
    <row r="641" spans="5:18" ht="12.75" x14ac:dyDescent="0.2">
      <c r="E641" s="117"/>
      <c r="F641" s="117"/>
      <c r="K641" s="58"/>
      <c r="O641" s="58"/>
      <c r="R641" s="58"/>
    </row>
    <row r="642" spans="5:18" ht="12.75" x14ac:dyDescent="0.2">
      <c r="E642" s="117"/>
      <c r="F642" s="117"/>
      <c r="K642" s="58"/>
      <c r="O642" s="58"/>
      <c r="R642" s="58"/>
    </row>
    <row r="643" spans="5:18" ht="12.75" x14ac:dyDescent="0.2">
      <c r="E643" s="117"/>
      <c r="F643" s="117"/>
      <c r="K643" s="58"/>
      <c r="O643" s="58"/>
      <c r="R643" s="58"/>
    </row>
    <row r="644" spans="5:18" ht="12.75" x14ac:dyDescent="0.2">
      <c r="E644" s="117"/>
      <c r="F644" s="117"/>
      <c r="K644" s="58"/>
      <c r="O644" s="58"/>
      <c r="R644" s="58"/>
    </row>
    <row r="645" spans="5:18" ht="12.75" x14ac:dyDescent="0.2">
      <c r="E645" s="117"/>
      <c r="F645" s="117"/>
      <c r="K645" s="58"/>
      <c r="O645" s="58"/>
      <c r="R645" s="58"/>
    </row>
    <row r="646" spans="5:18" ht="12.75" x14ac:dyDescent="0.2">
      <c r="E646" s="117"/>
      <c r="F646" s="117"/>
      <c r="K646" s="58"/>
      <c r="O646" s="58"/>
      <c r="R646" s="58"/>
    </row>
    <row r="647" spans="5:18" ht="12.75" x14ac:dyDescent="0.2">
      <c r="E647" s="117"/>
      <c r="F647" s="117"/>
      <c r="K647" s="58"/>
      <c r="O647" s="58"/>
      <c r="R647" s="58"/>
    </row>
    <row r="648" spans="5:18" ht="12.75" x14ac:dyDescent="0.2">
      <c r="E648" s="117"/>
      <c r="F648" s="117"/>
      <c r="K648" s="58"/>
      <c r="O648" s="58"/>
      <c r="R648" s="58"/>
    </row>
    <row r="649" spans="5:18" ht="12.75" x14ac:dyDescent="0.2">
      <c r="E649" s="117"/>
      <c r="F649" s="117"/>
      <c r="K649" s="58"/>
      <c r="O649" s="58"/>
      <c r="R649" s="58"/>
    </row>
    <row r="650" spans="5:18" ht="12.75" x14ac:dyDescent="0.2">
      <c r="E650" s="117"/>
      <c r="F650" s="117"/>
      <c r="K650" s="58"/>
      <c r="O650" s="58"/>
      <c r="R650" s="58"/>
    </row>
    <row r="651" spans="5:18" ht="12.75" x14ac:dyDescent="0.2">
      <c r="E651" s="117"/>
      <c r="F651" s="117"/>
      <c r="K651" s="58"/>
      <c r="O651" s="58"/>
      <c r="R651" s="58"/>
    </row>
    <row r="652" spans="5:18" ht="12.75" x14ac:dyDescent="0.2">
      <c r="E652" s="117"/>
      <c r="F652" s="117"/>
      <c r="K652" s="58"/>
      <c r="O652" s="58"/>
      <c r="R652" s="58"/>
    </row>
    <row r="653" spans="5:18" ht="12.75" x14ac:dyDescent="0.2">
      <c r="E653" s="117"/>
      <c r="F653" s="117"/>
      <c r="K653" s="58"/>
      <c r="O653" s="58"/>
      <c r="R653" s="58"/>
    </row>
    <row r="654" spans="5:18" ht="12.75" x14ac:dyDescent="0.2">
      <c r="E654" s="117"/>
      <c r="F654" s="117"/>
      <c r="K654" s="58"/>
      <c r="O654" s="58"/>
      <c r="R654" s="58"/>
    </row>
    <row r="655" spans="5:18" ht="12.75" x14ac:dyDescent="0.2">
      <c r="E655" s="117"/>
      <c r="F655" s="117"/>
      <c r="K655" s="58"/>
      <c r="O655" s="58"/>
      <c r="R655" s="58"/>
    </row>
    <row r="656" spans="5:18" ht="12.75" x14ac:dyDescent="0.2">
      <c r="E656" s="117"/>
      <c r="F656" s="117"/>
      <c r="K656" s="58"/>
      <c r="O656" s="58"/>
      <c r="R656" s="58"/>
    </row>
    <row r="657" spans="5:18" ht="12.75" x14ac:dyDescent="0.2">
      <c r="E657" s="117"/>
      <c r="F657" s="117"/>
      <c r="K657" s="58"/>
      <c r="O657" s="58"/>
      <c r="R657" s="58"/>
    </row>
    <row r="658" spans="5:18" ht="12.75" x14ac:dyDescent="0.2">
      <c r="E658" s="117"/>
      <c r="F658" s="117"/>
      <c r="K658" s="58"/>
      <c r="O658" s="58"/>
      <c r="R658" s="58"/>
    </row>
    <row r="659" spans="5:18" ht="12.75" x14ac:dyDescent="0.2">
      <c r="E659" s="117"/>
      <c r="F659" s="117"/>
      <c r="K659" s="58"/>
      <c r="O659" s="58"/>
      <c r="R659" s="58"/>
    </row>
    <row r="660" spans="5:18" ht="12.75" x14ac:dyDescent="0.2">
      <c r="E660" s="117"/>
      <c r="F660" s="117"/>
      <c r="K660" s="58"/>
      <c r="O660" s="58"/>
      <c r="R660" s="58"/>
    </row>
    <row r="661" spans="5:18" ht="12.75" x14ac:dyDescent="0.2">
      <c r="E661" s="117"/>
      <c r="F661" s="117"/>
      <c r="K661" s="58"/>
      <c r="O661" s="58"/>
      <c r="R661" s="58"/>
    </row>
    <row r="662" spans="5:18" ht="12.75" x14ac:dyDescent="0.2">
      <c r="E662" s="117"/>
      <c r="F662" s="117"/>
      <c r="K662" s="58"/>
      <c r="O662" s="58"/>
      <c r="R662" s="58"/>
    </row>
    <row r="663" spans="5:18" ht="12.75" x14ac:dyDescent="0.2">
      <c r="E663" s="117"/>
      <c r="F663" s="117"/>
      <c r="K663" s="58"/>
      <c r="O663" s="58"/>
      <c r="R663" s="58"/>
    </row>
    <row r="664" spans="5:18" ht="12.75" x14ac:dyDescent="0.2">
      <c r="E664" s="117"/>
      <c r="F664" s="117"/>
      <c r="K664" s="58"/>
      <c r="O664" s="58"/>
      <c r="R664" s="58"/>
    </row>
    <row r="665" spans="5:18" ht="12.75" x14ac:dyDescent="0.2">
      <c r="E665" s="117"/>
      <c r="F665" s="117"/>
      <c r="K665" s="58"/>
      <c r="O665" s="58"/>
      <c r="R665" s="58"/>
    </row>
    <row r="666" spans="5:18" ht="12.75" x14ac:dyDescent="0.2">
      <c r="E666" s="117"/>
      <c r="F666" s="117"/>
      <c r="K666" s="58"/>
      <c r="O666" s="58"/>
      <c r="R666" s="58"/>
    </row>
    <row r="667" spans="5:18" ht="12.75" x14ac:dyDescent="0.2">
      <c r="E667" s="117"/>
      <c r="F667" s="117"/>
      <c r="K667" s="58"/>
      <c r="O667" s="58"/>
      <c r="R667" s="58"/>
    </row>
    <row r="668" spans="5:18" ht="12.75" x14ac:dyDescent="0.2">
      <c r="E668" s="117"/>
      <c r="F668" s="117"/>
      <c r="K668" s="58"/>
      <c r="O668" s="58"/>
      <c r="R668" s="58"/>
    </row>
    <row r="669" spans="5:18" ht="12.75" x14ac:dyDescent="0.2">
      <c r="E669" s="117"/>
      <c r="F669" s="117"/>
      <c r="K669" s="58"/>
      <c r="O669" s="58"/>
      <c r="R669" s="58"/>
    </row>
    <row r="670" spans="5:18" ht="12.75" x14ac:dyDescent="0.2">
      <c r="E670" s="117"/>
      <c r="F670" s="117"/>
      <c r="K670" s="58"/>
      <c r="O670" s="58"/>
      <c r="R670" s="58"/>
    </row>
    <row r="671" spans="5:18" ht="12.75" x14ac:dyDescent="0.2">
      <c r="E671" s="117"/>
      <c r="F671" s="117"/>
      <c r="K671" s="58"/>
      <c r="O671" s="58"/>
      <c r="R671" s="58"/>
    </row>
    <row r="672" spans="5:18" ht="12.75" x14ac:dyDescent="0.2">
      <c r="E672" s="117"/>
      <c r="F672" s="117"/>
      <c r="K672" s="58"/>
      <c r="O672" s="58"/>
      <c r="R672" s="58"/>
    </row>
    <row r="673" spans="5:18" ht="12.75" x14ac:dyDescent="0.2">
      <c r="E673" s="117"/>
      <c r="F673" s="117"/>
      <c r="K673" s="58"/>
      <c r="O673" s="58"/>
      <c r="R673" s="58"/>
    </row>
    <row r="674" spans="5:18" ht="12.75" x14ac:dyDescent="0.2">
      <c r="E674" s="117"/>
      <c r="F674" s="117"/>
      <c r="K674" s="58"/>
      <c r="O674" s="58"/>
      <c r="R674" s="58"/>
    </row>
    <row r="675" spans="5:18" ht="12.75" x14ac:dyDescent="0.2">
      <c r="E675" s="117"/>
      <c r="F675" s="117"/>
      <c r="K675" s="58"/>
      <c r="O675" s="58"/>
      <c r="R675" s="58"/>
    </row>
    <row r="676" spans="5:18" ht="12.75" x14ac:dyDescent="0.2">
      <c r="E676" s="117"/>
      <c r="F676" s="117"/>
      <c r="K676" s="58"/>
      <c r="O676" s="58"/>
      <c r="R676" s="58"/>
    </row>
    <row r="677" spans="5:18" ht="12.75" x14ac:dyDescent="0.2">
      <c r="E677" s="117"/>
      <c r="F677" s="117"/>
      <c r="K677" s="58"/>
      <c r="O677" s="58"/>
      <c r="R677" s="58"/>
    </row>
    <row r="678" spans="5:18" ht="12.75" x14ac:dyDescent="0.2">
      <c r="E678" s="117"/>
      <c r="F678" s="117"/>
      <c r="K678" s="58"/>
      <c r="O678" s="58"/>
      <c r="R678" s="58"/>
    </row>
    <row r="679" spans="5:18" ht="12.75" x14ac:dyDescent="0.2">
      <c r="E679" s="117"/>
      <c r="F679" s="117"/>
      <c r="K679" s="58"/>
      <c r="O679" s="58"/>
      <c r="R679" s="58"/>
    </row>
    <row r="680" spans="5:18" ht="12.75" x14ac:dyDescent="0.2">
      <c r="E680" s="117"/>
      <c r="F680" s="117"/>
      <c r="K680" s="58"/>
      <c r="O680" s="58"/>
      <c r="R680" s="58"/>
    </row>
    <row r="681" spans="5:18" ht="12.75" x14ac:dyDescent="0.2">
      <c r="E681" s="117"/>
      <c r="F681" s="117"/>
      <c r="K681" s="58"/>
      <c r="O681" s="58"/>
      <c r="R681" s="58"/>
    </row>
    <row r="682" spans="5:18" ht="12.75" x14ac:dyDescent="0.2">
      <c r="E682" s="117"/>
      <c r="F682" s="117"/>
      <c r="K682" s="58"/>
      <c r="O682" s="58"/>
      <c r="R682" s="58"/>
    </row>
    <row r="683" spans="5:18" ht="12.75" x14ac:dyDescent="0.2">
      <c r="E683" s="117"/>
      <c r="F683" s="117"/>
      <c r="K683" s="58"/>
      <c r="O683" s="58"/>
      <c r="R683" s="58"/>
    </row>
    <row r="684" spans="5:18" ht="12.75" x14ac:dyDescent="0.2">
      <c r="E684" s="117"/>
      <c r="F684" s="117"/>
      <c r="K684" s="58"/>
      <c r="O684" s="58"/>
      <c r="R684" s="58"/>
    </row>
    <row r="685" spans="5:18" ht="12.75" x14ac:dyDescent="0.2">
      <c r="E685" s="117"/>
      <c r="F685" s="117"/>
      <c r="K685" s="58"/>
      <c r="O685" s="58"/>
      <c r="R685" s="58"/>
    </row>
    <row r="686" spans="5:18" ht="12.75" x14ac:dyDescent="0.2">
      <c r="E686" s="117"/>
      <c r="F686" s="117"/>
      <c r="K686" s="58"/>
      <c r="O686" s="58"/>
      <c r="R686" s="58"/>
    </row>
    <row r="687" spans="5:18" ht="12.75" x14ac:dyDescent="0.2">
      <c r="E687" s="117"/>
      <c r="F687" s="117"/>
      <c r="K687" s="58"/>
      <c r="O687" s="58"/>
      <c r="R687" s="58"/>
    </row>
    <row r="688" spans="5:18" ht="12.75" x14ac:dyDescent="0.2">
      <c r="E688" s="117"/>
      <c r="F688" s="117"/>
      <c r="K688" s="58"/>
      <c r="O688" s="58"/>
      <c r="R688" s="58"/>
    </row>
    <row r="689" spans="5:18" ht="12.75" x14ac:dyDescent="0.2">
      <c r="E689" s="117"/>
      <c r="F689" s="117"/>
      <c r="K689" s="58"/>
      <c r="O689" s="58"/>
      <c r="R689" s="58"/>
    </row>
    <row r="690" spans="5:18" ht="12.75" x14ac:dyDescent="0.2">
      <c r="E690" s="117"/>
      <c r="F690" s="117"/>
      <c r="K690" s="58"/>
      <c r="O690" s="58"/>
      <c r="R690" s="58"/>
    </row>
    <row r="691" spans="5:18" ht="12.75" x14ac:dyDescent="0.2">
      <c r="E691" s="117"/>
      <c r="F691" s="117"/>
      <c r="K691" s="58"/>
      <c r="O691" s="58"/>
      <c r="R691" s="58"/>
    </row>
    <row r="692" spans="5:18" ht="12.75" x14ac:dyDescent="0.2">
      <c r="E692" s="117"/>
      <c r="F692" s="117"/>
      <c r="K692" s="58"/>
      <c r="O692" s="58"/>
      <c r="R692" s="58"/>
    </row>
    <row r="693" spans="5:18" ht="12.75" x14ac:dyDescent="0.2">
      <c r="E693" s="117"/>
      <c r="F693" s="117"/>
      <c r="K693" s="58"/>
      <c r="O693" s="58"/>
      <c r="R693" s="58"/>
    </row>
    <row r="694" spans="5:18" ht="12.75" x14ac:dyDescent="0.2">
      <c r="E694" s="117"/>
      <c r="F694" s="117"/>
      <c r="K694" s="58"/>
      <c r="O694" s="58"/>
      <c r="R694" s="58"/>
    </row>
    <row r="695" spans="5:18" ht="12.75" x14ac:dyDescent="0.2">
      <c r="E695" s="117"/>
      <c r="F695" s="117"/>
      <c r="K695" s="58"/>
      <c r="O695" s="58"/>
      <c r="R695" s="58"/>
    </row>
    <row r="696" spans="5:18" ht="12.75" x14ac:dyDescent="0.2">
      <c r="E696" s="117"/>
      <c r="F696" s="117"/>
      <c r="K696" s="58"/>
      <c r="O696" s="58"/>
      <c r="R696" s="58"/>
    </row>
    <row r="697" spans="5:18" ht="12.75" x14ac:dyDescent="0.2">
      <c r="E697" s="117"/>
      <c r="F697" s="117"/>
      <c r="K697" s="58"/>
      <c r="O697" s="58"/>
      <c r="R697" s="58"/>
    </row>
    <row r="698" spans="5:18" ht="12.75" x14ac:dyDescent="0.2">
      <c r="E698" s="117"/>
      <c r="F698" s="117"/>
      <c r="K698" s="58"/>
      <c r="O698" s="58"/>
      <c r="R698" s="58"/>
    </row>
    <row r="699" spans="5:18" ht="12.75" x14ac:dyDescent="0.2">
      <c r="E699" s="117"/>
      <c r="F699" s="117"/>
      <c r="K699" s="58"/>
      <c r="O699" s="58"/>
      <c r="R699" s="58"/>
    </row>
    <row r="700" spans="5:18" ht="12.75" x14ac:dyDescent="0.2">
      <c r="E700" s="117"/>
      <c r="F700" s="117"/>
      <c r="K700" s="58"/>
      <c r="O700" s="58"/>
      <c r="R700" s="58"/>
    </row>
    <row r="701" spans="5:18" ht="12.75" x14ac:dyDescent="0.2">
      <c r="E701" s="117"/>
      <c r="F701" s="117"/>
      <c r="K701" s="58"/>
      <c r="O701" s="58"/>
      <c r="R701" s="58"/>
    </row>
    <row r="702" spans="5:18" ht="12.75" x14ac:dyDescent="0.2">
      <c r="E702" s="117"/>
      <c r="F702" s="117"/>
      <c r="K702" s="58"/>
      <c r="O702" s="58"/>
      <c r="R702" s="58"/>
    </row>
    <row r="703" spans="5:18" ht="12.75" x14ac:dyDescent="0.2">
      <c r="E703" s="117"/>
      <c r="F703" s="117"/>
      <c r="K703" s="58"/>
      <c r="O703" s="58"/>
      <c r="R703" s="58"/>
    </row>
    <row r="704" spans="5:18" ht="12.75" x14ac:dyDescent="0.2">
      <c r="E704" s="117"/>
      <c r="F704" s="117"/>
      <c r="K704" s="58"/>
      <c r="O704" s="58"/>
      <c r="R704" s="58"/>
    </row>
    <row r="705" spans="5:18" ht="12.75" x14ac:dyDescent="0.2">
      <c r="E705" s="117"/>
      <c r="F705" s="117"/>
      <c r="K705" s="58"/>
      <c r="O705" s="58"/>
      <c r="R705" s="58"/>
    </row>
    <row r="706" spans="5:18" ht="12.75" x14ac:dyDescent="0.2">
      <c r="E706" s="117"/>
      <c r="F706" s="117"/>
      <c r="K706" s="58"/>
      <c r="O706" s="58"/>
      <c r="R706" s="58"/>
    </row>
    <row r="707" spans="5:18" ht="12.75" x14ac:dyDescent="0.2">
      <c r="E707" s="117"/>
      <c r="F707" s="117"/>
      <c r="K707" s="58"/>
      <c r="O707" s="58"/>
      <c r="R707" s="58"/>
    </row>
    <row r="708" spans="5:18" ht="12.75" x14ac:dyDescent="0.2">
      <c r="E708" s="117"/>
      <c r="F708" s="117"/>
      <c r="K708" s="58"/>
      <c r="O708" s="58"/>
      <c r="R708" s="58"/>
    </row>
    <row r="709" spans="5:18" ht="12.75" x14ac:dyDescent="0.2">
      <c r="E709" s="117"/>
      <c r="F709" s="117"/>
      <c r="K709" s="58"/>
      <c r="O709" s="58"/>
      <c r="R709" s="58"/>
    </row>
    <row r="710" spans="5:18" ht="12.75" x14ac:dyDescent="0.2">
      <c r="E710" s="117"/>
      <c r="F710" s="117"/>
      <c r="K710" s="58"/>
      <c r="O710" s="58"/>
      <c r="R710" s="58"/>
    </row>
    <row r="711" spans="5:18" ht="12.75" x14ac:dyDescent="0.2">
      <c r="E711" s="117"/>
      <c r="F711" s="117"/>
      <c r="K711" s="58"/>
      <c r="O711" s="58"/>
      <c r="R711" s="58"/>
    </row>
    <row r="712" spans="5:18" ht="12.75" x14ac:dyDescent="0.2">
      <c r="E712" s="117"/>
      <c r="F712" s="117"/>
      <c r="K712" s="58"/>
      <c r="O712" s="58"/>
      <c r="R712" s="58"/>
    </row>
    <row r="713" spans="5:18" ht="12.75" x14ac:dyDescent="0.2">
      <c r="E713" s="117"/>
      <c r="F713" s="117"/>
      <c r="K713" s="58"/>
      <c r="O713" s="58"/>
      <c r="R713" s="58"/>
    </row>
    <row r="714" spans="5:18" ht="12.75" x14ac:dyDescent="0.2">
      <c r="E714" s="117"/>
      <c r="F714" s="117"/>
      <c r="K714" s="58"/>
      <c r="O714" s="58"/>
      <c r="R714" s="58"/>
    </row>
    <row r="715" spans="5:18" ht="12.75" x14ac:dyDescent="0.2">
      <c r="E715" s="117"/>
      <c r="F715" s="117"/>
      <c r="K715" s="58"/>
      <c r="O715" s="58"/>
      <c r="R715" s="58"/>
    </row>
    <row r="716" spans="5:18" ht="12.75" x14ac:dyDescent="0.2">
      <c r="E716" s="117"/>
      <c r="F716" s="117"/>
      <c r="K716" s="58"/>
      <c r="O716" s="58"/>
      <c r="R716" s="58"/>
    </row>
    <row r="717" spans="5:18" ht="12.75" x14ac:dyDescent="0.2">
      <c r="E717" s="117"/>
      <c r="F717" s="117"/>
      <c r="K717" s="58"/>
      <c r="O717" s="58"/>
      <c r="R717" s="58"/>
    </row>
    <row r="718" spans="5:18" ht="12.75" x14ac:dyDescent="0.2">
      <c r="E718" s="117"/>
      <c r="F718" s="117"/>
      <c r="K718" s="58"/>
      <c r="O718" s="58"/>
      <c r="R718" s="58"/>
    </row>
    <row r="719" spans="5:18" ht="12.75" x14ac:dyDescent="0.2">
      <c r="E719" s="117"/>
      <c r="F719" s="117"/>
      <c r="K719" s="58"/>
      <c r="O719" s="58"/>
      <c r="R719" s="58"/>
    </row>
    <row r="720" spans="5:18" ht="12.75" x14ac:dyDescent="0.2">
      <c r="E720" s="117"/>
      <c r="F720" s="117"/>
      <c r="K720" s="58"/>
      <c r="O720" s="58"/>
      <c r="R720" s="58"/>
    </row>
    <row r="721" spans="5:18" ht="12.75" x14ac:dyDescent="0.2">
      <c r="E721" s="117"/>
      <c r="F721" s="117"/>
      <c r="K721" s="58"/>
      <c r="O721" s="58"/>
      <c r="R721" s="58"/>
    </row>
    <row r="722" spans="5:18" ht="12.75" x14ac:dyDescent="0.2">
      <c r="E722" s="117"/>
      <c r="F722" s="117"/>
      <c r="K722" s="58"/>
      <c r="O722" s="58"/>
      <c r="R722" s="58"/>
    </row>
    <row r="723" spans="5:18" ht="12.75" x14ac:dyDescent="0.2">
      <c r="E723" s="117"/>
      <c r="F723" s="117"/>
      <c r="K723" s="58"/>
      <c r="O723" s="58"/>
      <c r="R723" s="58"/>
    </row>
    <row r="724" spans="5:18" ht="12.75" x14ac:dyDescent="0.2">
      <c r="E724" s="117"/>
      <c r="F724" s="117"/>
      <c r="K724" s="58"/>
      <c r="O724" s="58"/>
      <c r="R724" s="58"/>
    </row>
    <row r="725" spans="5:18" ht="12.75" x14ac:dyDescent="0.2">
      <c r="E725" s="117"/>
      <c r="F725" s="117"/>
      <c r="K725" s="58"/>
      <c r="O725" s="58"/>
      <c r="R725" s="58"/>
    </row>
    <row r="726" spans="5:18" ht="12.75" x14ac:dyDescent="0.2">
      <c r="E726" s="117"/>
      <c r="F726" s="117"/>
      <c r="K726" s="58"/>
      <c r="O726" s="58"/>
      <c r="R726" s="58"/>
    </row>
    <row r="727" spans="5:18" ht="12.75" x14ac:dyDescent="0.2">
      <c r="E727" s="117"/>
      <c r="F727" s="117"/>
      <c r="K727" s="58"/>
      <c r="O727" s="58"/>
      <c r="R727" s="58"/>
    </row>
    <row r="728" spans="5:18" ht="12.75" x14ac:dyDescent="0.2">
      <c r="E728" s="117"/>
      <c r="F728" s="117"/>
      <c r="K728" s="58"/>
      <c r="O728" s="58"/>
      <c r="R728" s="58"/>
    </row>
    <row r="729" spans="5:18" ht="12.75" x14ac:dyDescent="0.2">
      <c r="E729" s="117"/>
      <c r="F729" s="117"/>
      <c r="K729" s="58"/>
      <c r="O729" s="58"/>
      <c r="R729" s="58"/>
    </row>
    <row r="730" spans="5:18" ht="12.75" x14ac:dyDescent="0.2">
      <c r="E730" s="117"/>
      <c r="F730" s="117"/>
      <c r="K730" s="58"/>
      <c r="O730" s="58"/>
      <c r="R730" s="58"/>
    </row>
    <row r="731" spans="5:18" ht="12.75" x14ac:dyDescent="0.2">
      <c r="E731" s="117"/>
      <c r="F731" s="117"/>
      <c r="K731" s="58"/>
      <c r="O731" s="58"/>
      <c r="R731" s="58"/>
    </row>
    <row r="732" spans="5:18" ht="12.75" x14ac:dyDescent="0.2">
      <c r="E732" s="117"/>
      <c r="F732" s="117"/>
      <c r="K732" s="58"/>
      <c r="O732" s="58"/>
      <c r="R732" s="58"/>
    </row>
    <row r="733" spans="5:18" ht="12.75" x14ac:dyDescent="0.2">
      <c r="E733" s="117"/>
      <c r="F733" s="117"/>
      <c r="K733" s="58"/>
      <c r="O733" s="58"/>
      <c r="R733" s="58"/>
    </row>
    <row r="734" spans="5:18" ht="12.75" x14ac:dyDescent="0.2">
      <c r="E734" s="117"/>
      <c r="F734" s="117"/>
      <c r="K734" s="58"/>
      <c r="O734" s="58"/>
      <c r="R734" s="58"/>
    </row>
    <row r="735" spans="5:18" ht="12.75" x14ac:dyDescent="0.2">
      <c r="E735" s="117"/>
      <c r="F735" s="117"/>
      <c r="K735" s="58"/>
      <c r="O735" s="58"/>
      <c r="R735" s="58"/>
    </row>
    <row r="736" spans="5:18" ht="12.75" x14ac:dyDescent="0.2">
      <c r="E736" s="117"/>
      <c r="F736" s="117"/>
      <c r="K736" s="58"/>
      <c r="O736" s="58"/>
      <c r="R736" s="58"/>
    </row>
    <row r="737" spans="5:18" ht="12.75" x14ac:dyDescent="0.2">
      <c r="E737" s="117"/>
      <c r="F737" s="117"/>
      <c r="K737" s="58"/>
      <c r="O737" s="58"/>
      <c r="R737" s="58"/>
    </row>
    <row r="738" spans="5:18" ht="12.75" x14ac:dyDescent="0.2">
      <c r="E738" s="117"/>
      <c r="F738" s="117"/>
      <c r="K738" s="58"/>
      <c r="O738" s="58"/>
      <c r="R738" s="58"/>
    </row>
    <row r="739" spans="5:18" ht="12.75" x14ac:dyDescent="0.2">
      <c r="E739" s="117"/>
      <c r="F739" s="117"/>
      <c r="K739" s="58"/>
      <c r="O739" s="58"/>
      <c r="R739" s="58"/>
    </row>
    <row r="740" spans="5:18" ht="12.75" x14ac:dyDescent="0.2">
      <c r="E740" s="117"/>
      <c r="F740" s="117"/>
      <c r="K740" s="58"/>
      <c r="O740" s="58"/>
      <c r="R740" s="58"/>
    </row>
    <row r="741" spans="5:18" ht="12.75" x14ac:dyDescent="0.2">
      <c r="E741" s="117"/>
      <c r="F741" s="117"/>
      <c r="K741" s="58"/>
      <c r="O741" s="58"/>
      <c r="R741" s="58"/>
    </row>
    <row r="742" spans="5:18" ht="12.75" x14ac:dyDescent="0.2">
      <c r="E742" s="117"/>
      <c r="F742" s="117"/>
      <c r="K742" s="58"/>
      <c r="O742" s="58"/>
      <c r="R742" s="58"/>
    </row>
    <row r="743" spans="5:18" ht="12.75" x14ac:dyDescent="0.2">
      <c r="E743" s="117"/>
      <c r="F743" s="117"/>
      <c r="K743" s="58"/>
      <c r="O743" s="58"/>
      <c r="R743" s="58"/>
    </row>
    <row r="744" spans="5:18" ht="12.75" x14ac:dyDescent="0.2">
      <c r="E744" s="117"/>
      <c r="F744" s="117"/>
      <c r="K744" s="58"/>
      <c r="O744" s="58"/>
      <c r="R744" s="58"/>
    </row>
    <row r="745" spans="5:18" ht="12.75" x14ac:dyDescent="0.2">
      <c r="E745" s="117"/>
      <c r="F745" s="117"/>
      <c r="K745" s="58"/>
      <c r="O745" s="58"/>
      <c r="R745" s="58"/>
    </row>
    <row r="746" spans="5:18" ht="12.75" x14ac:dyDescent="0.2">
      <c r="E746" s="117"/>
      <c r="F746" s="117"/>
      <c r="K746" s="58"/>
      <c r="O746" s="58"/>
      <c r="R746" s="58"/>
    </row>
    <row r="747" spans="5:18" ht="12.75" x14ac:dyDescent="0.2">
      <c r="E747" s="117"/>
      <c r="F747" s="117"/>
      <c r="K747" s="58"/>
      <c r="O747" s="58"/>
      <c r="R747" s="58"/>
    </row>
    <row r="748" spans="5:18" ht="12.75" x14ac:dyDescent="0.2">
      <c r="E748" s="117"/>
      <c r="F748" s="117"/>
      <c r="K748" s="58"/>
      <c r="O748" s="58"/>
      <c r="R748" s="58"/>
    </row>
    <row r="749" spans="5:18" ht="12.75" x14ac:dyDescent="0.2">
      <c r="E749" s="117"/>
      <c r="F749" s="117"/>
      <c r="K749" s="58"/>
      <c r="O749" s="58"/>
      <c r="R749" s="58"/>
    </row>
    <row r="750" spans="5:18" ht="12.75" x14ac:dyDescent="0.2">
      <c r="E750" s="117"/>
      <c r="F750" s="117"/>
      <c r="K750" s="58"/>
      <c r="O750" s="58"/>
      <c r="R750" s="58"/>
    </row>
    <row r="751" spans="5:18" ht="12.75" x14ac:dyDescent="0.2">
      <c r="E751" s="117"/>
      <c r="F751" s="117"/>
      <c r="K751" s="58"/>
      <c r="O751" s="58"/>
      <c r="R751" s="58"/>
    </row>
    <row r="752" spans="5:18" ht="12.75" x14ac:dyDescent="0.2">
      <c r="E752" s="117"/>
      <c r="F752" s="117"/>
      <c r="K752" s="58"/>
      <c r="O752" s="58"/>
      <c r="R752" s="58"/>
    </row>
    <row r="753" spans="5:18" ht="12.75" x14ac:dyDescent="0.2">
      <c r="E753" s="117"/>
      <c r="F753" s="117"/>
      <c r="K753" s="58"/>
      <c r="O753" s="58"/>
      <c r="R753" s="58"/>
    </row>
    <row r="754" spans="5:18" ht="12.75" x14ac:dyDescent="0.2">
      <c r="E754" s="117"/>
      <c r="F754" s="117"/>
      <c r="K754" s="58"/>
      <c r="O754" s="58"/>
      <c r="R754" s="58"/>
    </row>
    <row r="755" spans="5:18" ht="12.75" x14ac:dyDescent="0.2">
      <c r="E755" s="117"/>
      <c r="F755" s="117"/>
      <c r="K755" s="58"/>
      <c r="O755" s="58"/>
      <c r="R755" s="58"/>
    </row>
    <row r="756" spans="5:18" ht="12.75" x14ac:dyDescent="0.2">
      <c r="E756" s="117"/>
      <c r="F756" s="117"/>
      <c r="K756" s="58"/>
      <c r="O756" s="58"/>
      <c r="R756" s="58"/>
    </row>
    <row r="757" spans="5:18" ht="12.75" x14ac:dyDescent="0.2">
      <c r="E757" s="117"/>
      <c r="F757" s="117"/>
      <c r="K757" s="58"/>
      <c r="O757" s="58"/>
      <c r="R757" s="58"/>
    </row>
    <row r="758" spans="5:18" ht="12.75" x14ac:dyDescent="0.2">
      <c r="E758" s="117"/>
      <c r="F758" s="117"/>
      <c r="K758" s="58"/>
      <c r="O758" s="58"/>
      <c r="R758" s="58"/>
    </row>
    <row r="759" spans="5:18" ht="12.75" x14ac:dyDescent="0.2">
      <c r="E759" s="117"/>
      <c r="F759" s="117"/>
      <c r="K759" s="58"/>
      <c r="O759" s="58"/>
      <c r="R759" s="58"/>
    </row>
    <row r="760" spans="5:18" ht="12.75" x14ac:dyDescent="0.2">
      <c r="E760" s="117"/>
      <c r="F760" s="117"/>
      <c r="K760" s="58"/>
      <c r="O760" s="58"/>
      <c r="R760" s="58"/>
    </row>
    <row r="761" spans="5:18" ht="12.75" x14ac:dyDescent="0.2">
      <c r="E761" s="117"/>
      <c r="F761" s="117"/>
      <c r="K761" s="58"/>
      <c r="O761" s="58"/>
      <c r="R761" s="58"/>
    </row>
    <row r="762" spans="5:18" ht="12.75" x14ac:dyDescent="0.2">
      <c r="E762" s="117"/>
      <c r="F762" s="117"/>
      <c r="K762" s="58"/>
      <c r="O762" s="58"/>
      <c r="R762" s="58"/>
    </row>
    <row r="763" spans="5:18" ht="12.75" x14ac:dyDescent="0.2">
      <c r="E763" s="117"/>
      <c r="F763" s="117"/>
      <c r="K763" s="58"/>
      <c r="O763" s="58"/>
      <c r="R763" s="58"/>
    </row>
    <row r="764" spans="5:18" ht="12.75" x14ac:dyDescent="0.2">
      <c r="E764" s="117"/>
      <c r="F764" s="117"/>
      <c r="K764" s="58"/>
      <c r="O764" s="58"/>
      <c r="R764" s="58"/>
    </row>
    <row r="765" spans="5:18" ht="12.75" x14ac:dyDescent="0.2">
      <c r="E765" s="117"/>
      <c r="F765" s="117"/>
      <c r="K765" s="58"/>
      <c r="O765" s="58"/>
      <c r="R765" s="58"/>
    </row>
    <row r="766" spans="5:18" ht="12.75" x14ac:dyDescent="0.2">
      <c r="E766" s="117"/>
      <c r="F766" s="117"/>
      <c r="K766" s="58"/>
      <c r="O766" s="58"/>
      <c r="R766" s="58"/>
    </row>
    <row r="767" spans="5:18" ht="12.75" x14ac:dyDescent="0.2">
      <c r="E767" s="117"/>
      <c r="F767" s="117"/>
      <c r="K767" s="58"/>
      <c r="O767" s="58"/>
      <c r="R767" s="58"/>
    </row>
    <row r="768" spans="5:18" ht="12.75" x14ac:dyDescent="0.2">
      <c r="E768" s="117"/>
      <c r="F768" s="117"/>
      <c r="K768" s="58"/>
      <c r="O768" s="58"/>
      <c r="R768" s="58"/>
    </row>
    <row r="769" spans="5:18" ht="12.75" x14ac:dyDescent="0.2">
      <c r="E769" s="117"/>
      <c r="F769" s="117"/>
      <c r="K769" s="58"/>
      <c r="O769" s="58"/>
      <c r="R769" s="58"/>
    </row>
    <row r="770" spans="5:18" ht="12.75" x14ac:dyDescent="0.2">
      <c r="E770" s="117"/>
      <c r="F770" s="117"/>
      <c r="K770" s="58"/>
      <c r="O770" s="58"/>
      <c r="R770" s="58"/>
    </row>
    <row r="771" spans="5:18" ht="12.75" x14ac:dyDescent="0.2">
      <c r="E771" s="117"/>
      <c r="F771" s="117"/>
      <c r="K771" s="58"/>
      <c r="O771" s="58"/>
      <c r="R771" s="58"/>
    </row>
    <row r="772" spans="5:18" ht="12.75" x14ac:dyDescent="0.2">
      <c r="E772" s="117"/>
      <c r="F772" s="117"/>
      <c r="K772" s="58"/>
      <c r="O772" s="58"/>
      <c r="R772" s="58"/>
    </row>
    <row r="773" spans="5:18" ht="12.75" x14ac:dyDescent="0.2">
      <c r="E773" s="117"/>
      <c r="F773" s="117"/>
      <c r="K773" s="58"/>
      <c r="O773" s="58"/>
      <c r="R773" s="58"/>
    </row>
    <row r="774" spans="5:18" ht="12.75" x14ac:dyDescent="0.2">
      <c r="E774" s="117"/>
      <c r="F774" s="117"/>
      <c r="K774" s="58"/>
      <c r="O774" s="58"/>
      <c r="R774" s="58"/>
    </row>
    <row r="775" spans="5:18" ht="12.75" x14ac:dyDescent="0.2">
      <c r="E775" s="117"/>
      <c r="F775" s="117"/>
      <c r="K775" s="58"/>
      <c r="O775" s="58"/>
      <c r="R775" s="58"/>
    </row>
    <row r="776" spans="5:18" ht="12.75" x14ac:dyDescent="0.2">
      <c r="E776" s="117"/>
      <c r="F776" s="117"/>
      <c r="K776" s="58"/>
      <c r="O776" s="58"/>
      <c r="R776" s="58"/>
    </row>
    <row r="777" spans="5:18" ht="12.75" x14ac:dyDescent="0.2">
      <c r="E777" s="117"/>
      <c r="F777" s="117"/>
      <c r="K777" s="58"/>
      <c r="O777" s="58"/>
      <c r="R777" s="58"/>
    </row>
    <row r="778" spans="5:18" ht="12.75" x14ac:dyDescent="0.2">
      <c r="E778" s="117"/>
      <c r="F778" s="117"/>
      <c r="K778" s="58"/>
      <c r="O778" s="58"/>
      <c r="R778" s="58"/>
    </row>
    <row r="779" spans="5:18" ht="12.75" x14ac:dyDescent="0.2">
      <c r="E779" s="117"/>
      <c r="F779" s="117"/>
      <c r="K779" s="58"/>
      <c r="O779" s="58"/>
      <c r="R779" s="58"/>
    </row>
    <row r="780" spans="5:18" ht="12.75" x14ac:dyDescent="0.2">
      <c r="E780" s="117"/>
      <c r="F780" s="117"/>
      <c r="K780" s="58"/>
      <c r="O780" s="58"/>
      <c r="R780" s="58"/>
    </row>
    <row r="781" spans="5:18" ht="12.75" x14ac:dyDescent="0.2">
      <c r="E781" s="117"/>
      <c r="F781" s="117"/>
      <c r="K781" s="58"/>
      <c r="O781" s="58"/>
      <c r="R781" s="58"/>
    </row>
    <row r="782" spans="5:18" ht="12.75" x14ac:dyDescent="0.2">
      <c r="E782" s="117"/>
      <c r="F782" s="117"/>
      <c r="K782" s="58"/>
      <c r="O782" s="58"/>
      <c r="R782" s="58"/>
    </row>
    <row r="783" spans="5:18" ht="12.75" x14ac:dyDescent="0.2">
      <c r="E783" s="117"/>
      <c r="F783" s="117"/>
      <c r="K783" s="58"/>
      <c r="O783" s="58"/>
      <c r="R783" s="58"/>
    </row>
    <row r="784" spans="5:18" ht="12.75" x14ac:dyDescent="0.2">
      <c r="E784" s="117"/>
      <c r="F784" s="117"/>
      <c r="K784" s="58"/>
      <c r="O784" s="58"/>
      <c r="R784" s="58"/>
    </row>
    <row r="785" spans="5:18" ht="12.75" x14ac:dyDescent="0.2">
      <c r="E785" s="117"/>
      <c r="F785" s="117"/>
      <c r="K785" s="58"/>
      <c r="O785" s="58"/>
      <c r="R785" s="58"/>
    </row>
    <row r="786" spans="5:18" ht="12.75" x14ac:dyDescent="0.2">
      <c r="E786" s="117"/>
      <c r="F786" s="117"/>
      <c r="K786" s="58"/>
      <c r="O786" s="58"/>
      <c r="R786" s="58"/>
    </row>
    <row r="787" spans="5:18" ht="12.75" x14ac:dyDescent="0.2">
      <c r="E787" s="117"/>
      <c r="F787" s="117"/>
      <c r="K787" s="58"/>
      <c r="O787" s="58"/>
      <c r="R787" s="58"/>
    </row>
    <row r="788" spans="5:18" ht="12.75" x14ac:dyDescent="0.2">
      <c r="E788" s="117"/>
      <c r="F788" s="117"/>
      <c r="K788" s="58"/>
      <c r="O788" s="58"/>
      <c r="R788" s="58"/>
    </row>
    <row r="789" spans="5:18" ht="12.75" x14ac:dyDescent="0.2">
      <c r="E789" s="117"/>
      <c r="F789" s="117"/>
      <c r="K789" s="58"/>
      <c r="O789" s="58"/>
      <c r="R789" s="58"/>
    </row>
    <row r="790" spans="5:18" ht="12.75" x14ac:dyDescent="0.2">
      <c r="E790" s="117"/>
      <c r="F790" s="117"/>
      <c r="K790" s="58"/>
      <c r="O790" s="58"/>
      <c r="R790" s="58"/>
    </row>
    <row r="791" spans="5:18" ht="12.75" x14ac:dyDescent="0.2">
      <c r="E791" s="117"/>
      <c r="F791" s="117"/>
      <c r="K791" s="58"/>
      <c r="O791" s="58"/>
      <c r="R791" s="58"/>
    </row>
    <row r="792" spans="5:18" ht="12.75" x14ac:dyDescent="0.2">
      <c r="E792" s="117"/>
      <c r="F792" s="117"/>
      <c r="K792" s="58"/>
      <c r="O792" s="58"/>
      <c r="R792" s="58"/>
    </row>
    <row r="793" spans="5:18" ht="12.75" x14ac:dyDescent="0.2">
      <c r="E793" s="117"/>
      <c r="F793" s="117"/>
      <c r="K793" s="58"/>
      <c r="O793" s="58"/>
      <c r="R793" s="58"/>
    </row>
    <row r="794" spans="5:18" ht="12.75" x14ac:dyDescent="0.2">
      <c r="E794" s="117"/>
      <c r="F794" s="117"/>
      <c r="K794" s="58"/>
      <c r="O794" s="58"/>
      <c r="R794" s="58"/>
    </row>
    <row r="795" spans="5:18" ht="12.75" x14ac:dyDescent="0.2">
      <c r="E795" s="117"/>
      <c r="F795" s="117"/>
      <c r="K795" s="58"/>
      <c r="O795" s="58"/>
      <c r="R795" s="58"/>
    </row>
    <row r="796" spans="5:18" ht="12.75" x14ac:dyDescent="0.2">
      <c r="E796" s="117"/>
      <c r="F796" s="117"/>
      <c r="K796" s="58"/>
      <c r="O796" s="58"/>
      <c r="R796" s="58"/>
    </row>
    <row r="797" spans="5:18" ht="12.75" x14ac:dyDescent="0.2">
      <c r="E797" s="117"/>
      <c r="F797" s="117"/>
      <c r="K797" s="58"/>
      <c r="O797" s="58"/>
      <c r="R797" s="58"/>
    </row>
    <row r="798" spans="5:18" ht="12.75" x14ac:dyDescent="0.2">
      <c r="E798" s="117"/>
      <c r="F798" s="117"/>
      <c r="K798" s="58"/>
      <c r="O798" s="58"/>
      <c r="R798" s="58"/>
    </row>
    <row r="799" spans="5:18" ht="12.75" x14ac:dyDescent="0.2">
      <c r="E799" s="117"/>
      <c r="F799" s="117"/>
      <c r="K799" s="58"/>
      <c r="O799" s="58"/>
      <c r="R799" s="58"/>
    </row>
    <row r="800" spans="5:18" ht="12.75" x14ac:dyDescent="0.2">
      <c r="E800" s="117"/>
      <c r="F800" s="117"/>
      <c r="K800" s="58"/>
      <c r="O800" s="58"/>
      <c r="R800" s="58"/>
    </row>
    <row r="801" spans="5:18" ht="12.75" x14ac:dyDescent="0.2">
      <c r="E801" s="117"/>
      <c r="F801" s="117"/>
      <c r="K801" s="58"/>
      <c r="O801" s="58"/>
      <c r="R801" s="58"/>
    </row>
    <row r="802" spans="5:18" ht="12.75" x14ac:dyDescent="0.2">
      <c r="E802" s="117"/>
      <c r="F802" s="117"/>
      <c r="K802" s="58"/>
      <c r="O802" s="58"/>
      <c r="R802" s="58"/>
    </row>
    <row r="803" spans="5:18" ht="12.75" x14ac:dyDescent="0.2">
      <c r="E803" s="117"/>
      <c r="F803" s="117"/>
      <c r="K803" s="58"/>
      <c r="O803" s="58"/>
      <c r="R803" s="58"/>
    </row>
    <row r="804" spans="5:18" ht="12.75" x14ac:dyDescent="0.2">
      <c r="E804" s="117"/>
      <c r="F804" s="117"/>
      <c r="K804" s="58"/>
      <c r="O804" s="58"/>
      <c r="R804" s="58"/>
    </row>
    <row r="805" spans="5:18" ht="12.75" x14ac:dyDescent="0.2">
      <c r="E805" s="117"/>
      <c r="F805" s="117"/>
      <c r="K805" s="58"/>
      <c r="O805" s="58"/>
      <c r="R805" s="58"/>
    </row>
    <row r="806" spans="5:18" ht="12.75" x14ac:dyDescent="0.2">
      <c r="E806" s="117"/>
      <c r="F806" s="117"/>
      <c r="K806" s="58"/>
      <c r="O806" s="58"/>
      <c r="R806" s="58"/>
    </row>
    <row r="807" spans="5:18" ht="12.75" x14ac:dyDescent="0.2">
      <c r="E807" s="117"/>
      <c r="F807" s="117"/>
      <c r="K807" s="58"/>
      <c r="O807" s="58"/>
      <c r="R807" s="58"/>
    </row>
    <row r="808" spans="5:18" ht="12.75" x14ac:dyDescent="0.2">
      <c r="E808" s="117"/>
      <c r="F808" s="117"/>
      <c r="K808" s="58"/>
      <c r="O808" s="58"/>
      <c r="R808" s="58"/>
    </row>
    <row r="809" spans="5:18" ht="12.75" x14ac:dyDescent="0.2">
      <c r="E809" s="117"/>
      <c r="F809" s="117"/>
      <c r="K809" s="58"/>
      <c r="O809" s="58"/>
      <c r="R809" s="58"/>
    </row>
    <row r="810" spans="5:18" ht="12.75" x14ac:dyDescent="0.2">
      <c r="E810" s="117"/>
      <c r="F810" s="117"/>
      <c r="K810" s="58"/>
      <c r="O810" s="58"/>
      <c r="R810" s="58"/>
    </row>
    <row r="811" spans="5:18" ht="12.75" x14ac:dyDescent="0.2">
      <c r="E811" s="117"/>
      <c r="F811" s="117"/>
      <c r="K811" s="58"/>
      <c r="O811" s="58"/>
      <c r="R811" s="58"/>
    </row>
    <row r="812" spans="5:18" ht="12.75" x14ac:dyDescent="0.2">
      <c r="E812" s="117"/>
      <c r="F812" s="117"/>
      <c r="K812" s="58"/>
      <c r="O812" s="58"/>
      <c r="R812" s="58"/>
    </row>
    <row r="813" spans="5:18" ht="12.75" x14ac:dyDescent="0.2">
      <c r="E813" s="117"/>
      <c r="F813" s="117"/>
      <c r="K813" s="58"/>
      <c r="O813" s="58"/>
      <c r="R813" s="58"/>
    </row>
    <row r="814" spans="5:18" ht="12.75" x14ac:dyDescent="0.2">
      <c r="E814" s="117"/>
      <c r="F814" s="117"/>
      <c r="K814" s="58"/>
      <c r="O814" s="58"/>
      <c r="R814" s="58"/>
    </row>
    <row r="815" spans="5:18" ht="12.75" x14ac:dyDescent="0.2">
      <c r="E815" s="117"/>
      <c r="F815" s="117"/>
      <c r="K815" s="58"/>
      <c r="O815" s="58"/>
      <c r="R815" s="58"/>
    </row>
    <row r="816" spans="5:18" ht="12.75" x14ac:dyDescent="0.2">
      <c r="E816" s="117"/>
      <c r="F816" s="117"/>
      <c r="K816" s="58"/>
      <c r="O816" s="58"/>
      <c r="R816" s="58"/>
    </row>
    <row r="817" spans="5:18" ht="12.75" x14ac:dyDescent="0.2">
      <c r="E817" s="117"/>
      <c r="F817" s="117"/>
      <c r="K817" s="58"/>
      <c r="O817" s="58"/>
      <c r="R817" s="58"/>
    </row>
    <row r="818" spans="5:18" ht="12.75" x14ac:dyDescent="0.2">
      <c r="E818" s="117"/>
      <c r="F818" s="117"/>
      <c r="K818" s="58"/>
      <c r="O818" s="58"/>
      <c r="R818" s="58"/>
    </row>
    <row r="819" spans="5:18" ht="12.75" x14ac:dyDescent="0.2">
      <c r="E819" s="117"/>
      <c r="F819" s="117"/>
      <c r="K819" s="58"/>
      <c r="O819" s="58"/>
      <c r="R819" s="58"/>
    </row>
    <row r="820" spans="5:18" ht="12.75" x14ac:dyDescent="0.2">
      <c r="E820" s="117"/>
      <c r="F820" s="117"/>
      <c r="K820" s="58"/>
      <c r="O820" s="58"/>
      <c r="R820" s="58"/>
    </row>
    <row r="821" spans="5:18" ht="12.75" x14ac:dyDescent="0.2">
      <c r="E821" s="117"/>
      <c r="F821" s="117"/>
      <c r="K821" s="58"/>
      <c r="O821" s="58"/>
      <c r="R821" s="58"/>
    </row>
    <row r="822" spans="5:18" ht="12.75" x14ac:dyDescent="0.2">
      <c r="E822" s="117"/>
      <c r="F822" s="117"/>
      <c r="K822" s="58"/>
      <c r="O822" s="58"/>
      <c r="R822" s="58"/>
    </row>
    <row r="823" spans="5:18" ht="12.75" x14ac:dyDescent="0.2">
      <c r="E823" s="117"/>
      <c r="F823" s="117"/>
      <c r="K823" s="58"/>
      <c r="O823" s="58"/>
      <c r="R823" s="58"/>
    </row>
    <row r="824" spans="5:18" ht="12.75" x14ac:dyDescent="0.2">
      <c r="E824" s="117"/>
      <c r="F824" s="117"/>
      <c r="K824" s="58"/>
      <c r="O824" s="58"/>
      <c r="R824" s="58"/>
    </row>
    <row r="825" spans="5:18" ht="12.75" x14ac:dyDescent="0.2">
      <c r="E825" s="117"/>
      <c r="F825" s="117"/>
      <c r="K825" s="58"/>
      <c r="O825" s="58"/>
      <c r="R825" s="58"/>
    </row>
    <row r="826" spans="5:18" ht="12.75" x14ac:dyDescent="0.2">
      <c r="E826" s="117"/>
      <c r="F826" s="117"/>
      <c r="K826" s="58"/>
      <c r="O826" s="58"/>
      <c r="R826" s="58"/>
    </row>
    <row r="827" spans="5:18" ht="12.75" x14ac:dyDescent="0.2">
      <c r="E827" s="117"/>
      <c r="F827" s="117"/>
      <c r="K827" s="58"/>
      <c r="O827" s="58"/>
      <c r="R827" s="58"/>
    </row>
    <row r="828" spans="5:18" ht="12.75" x14ac:dyDescent="0.2">
      <c r="E828" s="117"/>
      <c r="F828" s="117"/>
      <c r="K828" s="58"/>
      <c r="O828" s="58"/>
      <c r="R828" s="58"/>
    </row>
    <row r="829" spans="5:18" ht="12.75" x14ac:dyDescent="0.2">
      <c r="E829" s="117"/>
      <c r="F829" s="117"/>
      <c r="K829" s="58"/>
      <c r="O829" s="58"/>
      <c r="R829" s="58"/>
    </row>
    <row r="830" spans="5:18" ht="12.75" x14ac:dyDescent="0.2">
      <c r="E830" s="117"/>
      <c r="F830" s="117"/>
      <c r="K830" s="58"/>
      <c r="O830" s="58"/>
      <c r="R830" s="58"/>
    </row>
    <row r="831" spans="5:18" ht="12.75" x14ac:dyDescent="0.2">
      <c r="E831" s="117"/>
      <c r="F831" s="117"/>
      <c r="K831" s="58"/>
      <c r="O831" s="58"/>
      <c r="R831" s="58"/>
    </row>
    <row r="832" spans="5:18" ht="12.75" x14ac:dyDescent="0.2">
      <c r="E832" s="117"/>
      <c r="F832" s="117"/>
      <c r="K832" s="58"/>
      <c r="O832" s="58"/>
      <c r="R832" s="58"/>
    </row>
    <row r="833" spans="5:18" ht="12.75" x14ac:dyDescent="0.2">
      <c r="E833" s="117"/>
      <c r="F833" s="117"/>
      <c r="K833" s="58"/>
      <c r="O833" s="58"/>
      <c r="R833" s="58"/>
    </row>
    <row r="834" spans="5:18" ht="12.75" x14ac:dyDescent="0.2">
      <c r="E834" s="117"/>
      <c r="F834" s="117"/>
      <c r="K834" s="58"/>
      <c r="O834" s="58"/>
      <c r="R834" s="58"/>
    </row>
    <row r="835" spans="5:18" ht="12.75" x14ac:dyDescent="0.2">
      <c r="E835" s="117"/>
      <c r="F835" s="117"/>
      <c r="K835" s="58"/>
      <c r="O835" s="58"/>
      <c r="R835" s="58"/>
    </row>
    <row r="836" spans="5:18" ht="12.75" x14ac:dyDescent="0.2">
      <c r="E836" s="117"/>
      <c r="F836" s="117"/>
      <c r="K836" s="58"/>
      <c r="O836" s="58"/>
      <c r="R836" s="58"/>
    </row>
    <row r="837" spans="5:18" ht="12.75" x14ac:dyDescent="0.2">
      <c r="E837" s="117"/>
      <c r="F837" s="117"/>
      <c r="K837" s="58"/>
      <c r="O837" s="58"/>
      <c r="R837" s="58"/>
    </row>
    <row r="838" spans="5:18" ht="12.75" x14ac:dyDescent="0.2">
      <c r="E838" s="117"/>
      <c r="F838" s="117"/>
      <c r="K838" s="58"/>
      <c r="O838" s="58"/>
      <c r="R838" s="58"/>
    </row>
    <row r="839" spans="5:18" ht="12.75" x14ac:dyDescent="0.2">
      <c r="E839" s="117"/>
      <c r="F839" s="117"/>
      <c r="K839" s="58"/>
      <c r="O839" s="58"/>
      <c r="R839" s="58"/>
    </row>
    <row r="840" spans="5:18" ht="12.75" x14ac:dyDescent="0.2">
      <c r="E840" s="117"/>
      <c r="F840" s="117"/>
      <c r="K840" s="58"/>
      <c r="O840" s="58"/>
      <c r="R840" s="58"/>
    </row>
    <row r="841" spans="5:18" ht="12.75" x14ac:dyDescent="0.2">
      <c r="E841" s="117"/>
      <c r="F841" s="117"/>
      <c r="K841" s="58"/>
      <c r="O841" s="58"/>
      <c r="R841" s="58"/>
    </row>
    <row r="842" spans="5:18" ht="12.75" x14ac:dyDescent="0.2">
      <c r="E842" s="117"/>
      <c r="F842" s="117"/>
      <c r="K842" s="58"/>
      <c r="O842" s="58"/>
      <c r="R842" s="58"/>
    </row>
    <row r="843" spans="5:18" ht="12.75" x14ac:dyDescent="0.2">
      <c r="E843" s="117"/>
      <c r="F843" s="117"/>
      <c r="K843" s="58"/>
      <c r="O843" s="58"/>
      <c r="R843" s="58"/>
    </row>
    <row r="844" spans="5:18" ht="12.75" x14ac:dyDescent="0.2">
      <c r="E844" s="117"/>
      <c r="F844" s="117"/>
      <c r="K844" s="58"/>
      <c r="O844" s="58"/>
      <c r="R844" s="58"/>
    </row>
    <row r="845" spans="5:18" ht="12.75" x14ac:dyDescent="0.2">
      <c r="E845" s="117"/>
      <c r="F845" s="117"/>
      <c r="K845" s="58"/>
      <c r="O845" s="58"/>
      <c r="R845" s="58"/>
    </row>
    <row r="846" spans="5:18" ht="12.75" x14ac:dyDescent="0.2">
      <c r="E846" s="117"/>
      <c r="F846" s="117"/>
      <c r="K846" s="58"/>
      <c r="O846" s="58"/>
      <c r="R846" s="58"/>
    </row>
    <row r="847" spans="5:18" ht="12.75" x14ac:dyDescent="0.2">
      <c r="E847" s="117"/>
      <c r="F847" s="117"/>
      <c r="K847" s="58"/>
      <c r="O847" s="58"/>
      <c r="R847" s="58"/>
    </row>
    <row r="848" spans="5:18" ht="12.75" x14ac:dyDescent="0.2">
      <c r="E848" s="117"/>
      <c r="F848" s="117"/>
      <c r="K848" s="58"/>
      <c r="O848" s="58"/>
      <c r="R848" s="58"/>
    </row>
    <row r="849" spans="5:18" ht="12.75" x14ac:dyDescent="0.2">
      <c r="E849" s="117"/>
      <c r="F849" s="117"/>
      <c r="K849" s="58"/>
      <c r="O849" s="58"/>
      <c r="R849" s="58"/>
    </row>
    <row r="850" spans="5:18" ht="12.75" x14ac:dyDescent="0.2">
      <c r="E850" s="117"/>
      <c r="F850" s="117"/>
      <c r="K850" s="58"/>
      <c r="O850" s="58"/>
      <c r="R850" s="58"/>
    </row>
    <row r="851" spans="5:18" ht="12.75" x14ac:dyDescent="0.2">
      <c r="E851" s="117"/>
      <c r="F851" s="117"/>
      <c r="K851" s="58"/>
      <c r="O851" s="58"/>
      <c r="R851" s="58"/>
    </row>
    <row r="852" spans="5:18" ht="12.75" x14ac:dyDescent="0.2">
      <c r="E852" s="117"/>
      <c r="F852" s="117"/>
      <c r="K852" s="58"/>
      <c r="O852" s="58"/>
      <c r="R852" s="58"/>
    </row>
    <row r="853" spans="5:18" ht="12.75" x14ac:dyDescent="0.2">
      <c r="E853" s="117"/>
      <c r="F853" s="117"/>
      <c r="K853" s="58"/>
      <c r="O853" s="58"/>
      <c r="R853" s="58"/>
    </row>
    <row r="854" spans="5:18" ht="12.75" x14ac:dyDescent="0.2">
      <c r="E854" s="117"/>
      <c r="F854" s="117"/>
      <c r="K854" s="58"/>
      <c r="O854" s="58"/>
      <c r="R854" s="58"/>
    </row>
    <row r="855" spans="5:18" ht="12.75" x14ac:dyDescent="0.2">
      <c r="E855" s="117"/>
      <c r="F855" s="117"/>
      <c r="K855" s="58"/>
      <c r="O855" s="58"/>
      <c r="R855" s="58"/>
    </row>
    <row r="856" spans="5:18" ht="12.75" x14ac:dyDescent="0.2">
      <c r="E856" s="117"/>
      <c r="F856" s="117"/>
      <c r="K856" s="58"/>
      <c r="O856" s="58"/>
      <c r="R856" s="58"/>
    </row>
    <row r="857" spans="5:18" ht="12.75" x14ac:dyDescent="0.2">
      <c r="E857" s="117"/>
      <c r="F857" s="117"/>
      <c r="K857" s="58"/>
      <c r="O857" s="58"/>
      <c r="R857" s="58"/>
    </row>
    <row r="858" spans="5:18" ht="12.75" x14ac:dyDescent="0.2">
      <c r="E858" s="117"/>
      <c r="F858" s="117"/>
      <c r="K858" s="58"/>
      <c r="O858" s="58"/>
      <c r="R858" s="58"/>
    </row>
    <row r="859" spans="5:18" ht="12.75" x14ac:dyDescent="0.2">
      <c r="E859" s="117"/>
      <c r="F859" s="117"/>
      <c r="K859" s="58"/>
      <c r="O859" s="58"/>
      <c r="R859" s="58"/>
    </row>
    <row r="860" spans="5:18" ht="12.75" x14ac:dyDescent="0.2">
      <c r="E860" s="117"/>
      <c r="F860" s="117"/>
      <c r="K860" s="58"/>
      <c r="O860" s="58"/>
      <c r="R860" s="58"/>
    </row>
    <row r="861" spans="5:18" ht="12.75" x14ac:dyDescent="0.2">
      <c r="E861" s="117"/>
      <c r="F861" s="117"/>
      <c r="K861" s="58"/>
      <c r="O861" s="58"/>
      <c r="R861" s="58"/>
    </row>
    <row r="862" spans="5:18" ht="12.75" x14ac:dyDescent="0.2">
      <c r="E862" s="117"/>
      <c r="F862" s="117"/>
      <c r="K862" s="58"/>
      <c r="O862" s="58"/>
      <c r="R862" s="58"/>
    </row>
    <row r="863" spans="5:18" ht="12.75" x14ac:dyDescent="0.2">
      <c r="E863" s="117"/>
      <c r="F863" s="117"/>
      <c r="K863" s="58"/>
      <c r="O863" s="58"/>
      <c r="R863" s="58"/>
    </row>
    <row r="864" spans="5:18" ht="12.75" x14ac:dyDescent="0.2">
      <c r="E864" s="117"/>
      <c r="F864" s="117"/>
      <c r="K864" s="58"/>
      <c r="O864" s="58"/>
      <c r="R864" s="58"/>
    </row>
    <row r="865" spans="5:18" ht="12.75" x14ac:dyDescent="0.2">
      <c r="E865" s="117"/>
      <c r="F865" s="117"/>
      <c r="K865" s="58"/>
      <c r="O865" s="58"/>
      <c r="R865" s="58"/>
    </row>
    <row r="866" spans="5:18" ht="12.75" x14ac:dyDescent="0.2">
      <c r="E866" s="117"/>
      <c r="F866" s="117"/>
      <c r="K866" s="58"/>
      <c r="O866" s="58"/>
      <c r="R866" s="58"/>
    </row>
    <row r="867" spans="5:18" ht="12.75" x14ac:dyDescent="0.2">
      <c r="E867" s="117"/>
      <c r="F867" s="117"/>
      <c r="K867" s="58"/>
      <c r="O867" s="58"/>
      <c r="R867" s="58"/>
    </row>
    <row r="868" spans="5:18" ht="12.75" x14ac:dyDescent="0.2">
      <c r="E868" s="117"/>
      <c r="F868" s="117"/>
      <c r="K868" s="58"/>
      <c r="O868" s="58"/>
      <c r="R868" s="58"/>
    </row>
    <row r="869" spans="5:18" ht="12.75" x14ac:dyDescent="0.2">
      <c r="E869" s="117"/>
      <c r="F869" s="117"/>
      <c r="K869" s="58"/>
      <c r="O869" s="58"/>
      <c r="R869" s="58"/>
    </row>
    <row r="870" spans="5:18" ht="12.75" x14ac:dyDescent="0.2">
      <c r="E870" s="117"/>
      <c r="F870" s="117"/>
      <c r="K870" s="58"/>
      <c r="O870" s="58"/>
      <c r="R870" s="58"/>
    </row>
    <row r="871" spans="5:18" ht="12.75" x14ac:dyDescent="0.2">
      <c r="E871" s="117"/>
      <c r="F871" s="117"/>
      <c r="K871" s="58"/>
      <c r="O871" s="58"/>
      <c r="R871" s="58"/>
    </row>
    <row r="872" spans="5:18" ht="12.75" x14ac:dyDescent="0.2">
      <c r="E872" s="117"/>
      <c r="F872" s="117"/>
      <c r="K872" s="58"/>
      <c r="O872" s="58"/>
      <c r="R872" s="58"/>
    </row>
    <row r="873" spans="5:18" ht="12.75" x14ac:dyDescent="0.2">
      <c r="E873" s="117"/>
      <c r="F873" s="117"/>
      <c r="K873" s="58"/>
      <c r="O873" s="58"/>
      <c r="R873" s="58"/>
    </row>
    <row r="874" spans="5:18" ht="12.75" x14ac:dyDescent="0.2">
      <c r="E874" s="117"/>
      <c r="F874" s="117"/>
      <c r="K874" s="58"/>
      <c r="O874" s="58"/>
      <c r="R874" s="58"/>
    </row>
    <row r="875" spans="5:18" ht="12.75" x14ac:dyDescent="0.2">
      <c r="E875" s="117"/>
      <c r="F875" s="117"/>
      <c r="K875" s="58"/>
      <c r="O875" s="58"/>
      <c r="R875" s="58"/>
    </row>
    <row r="876" spans="5:18" ht="12.75" x14ac:dyDescent="0.2">
      <c r="E876" s="117"/>
      <c r="F876" s="117"/>
      <c r="K876" s="58"/>
      <c r="O876" s="58"/>
      <c r="R876" s="58"/>
    </row>
    <row r="877" spans="5:18" ht="12.75" x14ac:dyDescent="0.2">
      <c r="E877" s="117"/>
      <c r="F877" s="117"/>
      <c r="K877" s="58"/>
      <c r="O877" s="58"/>
      <c r="R877" s="58"/>
    </row>
    <row r="878" spans="5:18" ht="12.75" x14ac:dyDescent="0.2">
      <c r="E878" s="117"/>
      <c r="F878" s="117"/>
      <c r="K878" s="58"/>
      <c r="O878" s="58"/>
      <c r="R878" s="58"/>
    </row>
    <row r="879" spans="5:18" ht="12.75" x14ac:dyDescent="0.2">
      <c r="E879" s="117"/>
      <c r="F879" s="117"/>
      <c r="K879" s="58"/>
      <c r="O879" s="58"/>
      <c r="R879" s="58"/>
    </row>
    <row r="880" spans="5:18" ht="12.75" x14ac:dyDescent="0.2">
      <c r="E880" s="117"/>
      <c r="F880" s="117"/>
      <c r="K880" s="58"/>
      <c r="O880" s="58"/>
      <c r="R880" s="58"/>
    </row>
    <row r="881" spans="5:18" ht="12.75" x14ac:dyDescent="0.2">
      <c r="E881" s="117"/>
      <c r="F881" s="117"/>
      <c r="K881" s="58"/>
      <c r="O881" s="58"/>
      <c r="R881" s="58"/>
    </row>
    <row r="882" spans="5:18" ht="12.75" x14ac:dyDescent="0.2">
      <c r="E882" s="117"/>
      <c r="F882" s="117"/>
      <c r="K882" s="58"/>
      <c r="O882" s="58"/>
      <c r="R882" s="58"/>
    </row>
    <row r="883" spans="5:18" ht="12.75" x14ac:dyDescent="0.2">
      <c r="E883" s="117"/>
      <c r="F883" s="117"/>
      <c r="K883" s="58"/>
      <c r="O883" s="58"/>
      <c r="R883" s="58"/>
    </row>
    <row r="884" spans="5:18" ht="12.75" x14ac:dyDescent="0.2">
      <c r="E884" s="117"/>
      <c r="F884" s="117"/>
      <c r="K884" s="58"/>
      <c r="O884" s="58"/>
      <c r="R884" s="58"/>
    </row>
    <row r="885" spans="5:18" ht="12.75" x14ac:dyDescent="0.2">
      <c r="E885" s="117"/>
      <c r="F885" s="117"/>
      <c r="K885" s="58"/>
      <c r="O885" s="58"/>
      <c r="R885" s="58"/>
    </row>
    <row r="886" spans="5:18" ht="12.75" x14ac:dyDescent="0.2">
      <c r="E886" s="117"/>
      <c r="F886" s="117"/>
      <c r="K886" s="58"/>
      <c r="O886" s="58"/>
      <c r="R886" s="58"/>
    </row>
    <row r="887" spans="5:18" ht="12.75" x14ac:dyDescent="0.2">
      <c r="E887" s="117"/>
      <c r="F887" s="117"/>
      <c r="K887" s="58"/>
      <c r="O887" s="58"/>
      <c r="R887" s="58"/>
    </row>
    <row r="888" spans="5:18" ht="12.75" x14ac:dyDescent="0.2">
      <c r="E888" s="117"/>
      <c r="F888" s="117"/>
      <c r="K888" s="58"/>
      <c r="O888" s="58"/>
      <c r="R888" s="58"/>
    </row>
    <row r="889" spans="5:18" ht="12.75" x14ac:dyDescent="0.2">
      <c r="E889" s="117"/>
      <c r="F889" s="117"/>
      <c r="K889" s="58"/>
      <c r="O889" s="58"/>
      <c r="R889" s="58"/>
    </row>
    <row r="890" spans="5:18" ht="12.75" x14ac:dyDescent="0.2">
      <c r="E890" s="117"/>
      <c r="F890" s="117"/>
      <c r="K890" s="58"/>
      <c r="O890" s="58"/>
      <c r="R890" s="58"/>
    </row>
    <row r="891" spans="5:18" ht="12.75" x14ac:dyDescent="0.2">
      <c r="E891" s="117"/>
      <c r="F891" s="117"/>
      <c r="K891" s="58"/>
      <c r="O891" s="58"/>
      <c r="R891" s="58"/>
    </row>
    <row r="892" spans="5:18" ht="12.75" x14ac:dyDescent="0.2">
      <c r="E892" s="117"/>
      <c r="F892" s="117"/>
      <c r="K892" s="58"/>
      <c r="O892" s="58"/>
      <c r="R892" s="58"/>
    </row>
    <row r="893" spans="5:18" ht="12.75" x14ac:dyDescent="0.2">
      <c r="E893" s="117"/>
      <c r="F893" s="117"/>
      <c r="K893" s="58"/>
      <c r="O893" s="58"/>
      <c r="R893" s="58"/>
    </row>
    <row r="894" spans="5:18" ht="12.75" x14ac:dyDescent="0.2">
      <c r="E894" s="117"/>
      <c r="F894" s="117"/>
      <c r="K894" s="58"/>
      <c r="O894" s="58"/>
      <c r="R894" s="58"/>
    </row>
    <row r="895" spans="5:18" ht="12.75" x14ac:dyDescent="0.2">
      <c r="E895" s="117"/>
      <c r="F895" s="117"/>
      <c r="K895" s="58"/>
      <c r="O895" s="58"/>
      <c r="R895" s="58"/>
    </row>
    <row r="896" spans="5:18" ht="12.75" x14ac:dyDescent="0.2">
      <c r="E896" s="117"/>
      <c r="F896" s="117"/>
      <c r="K896" s="58"/>
      <c r="O896" s="58"/>
      <c r="R896" s="58"/>
    </row>
    <row r="897" spans="5:18" ht="12.75" x14ac:dyDescent="0.2">
      <c r="E897" s="117"/>
      <c r="F897" s="117"/>
      <c r="K897" s="58"/>
      <c r="O897" s="58"/>
      <c r="R897" s="58"/>
    </row>
    <row r="898" spans="5:18" ht="12.75" x14ac:dyDescent="0.2">
      <c r="E898" s="117"/>
      <c r="F898" s="117"/>
      <c r="K898" s="58"/>
      <c r="O898" s="58"/>
      <c r="R898" s="58"/>
    </row>
    <row r="899" spans="5:18" ht="12.75" x14ac:dyDescent="0.2">
      <c r="E899" s="117"/>
      <c r="F899" s="117"/>
      <c r="K899" s="58"/>
      <c r="O899" s="58"/>
      <c r="R899" s="58"/>
    </row>
    <row r="900" spans="5:18" ht="12.75" x14ac:dyDescent="0.2">
      <c r="E900" s="117"/>
      <c r="F900" s="117"/>
      <c r="K900" s="58"/>
      <c r="O900" s="58"/>
      <c r="R900" s="58"/>
    </row>
    <row r="901" spans="5:18" ht="12.75" x14ac:dyDescent="0.2">
      <c r="E901" s="117"/>
      <c r="F901" s="117"/>
      <c r="K901" s="58"/>
      <c r="O901" s="58"/>
      <c r="R901" s="58"/>
    </row>
    <row r="902" spans="5:18" ht="12.75" x14ac:dyDescent="0.2">
      <c r="E902" s="117"/>
      <c r="F902" s="117"/>
      <c r="K902" s="58"/>
      <c r="O902" s="58"/>
      <c r="R902" s="58"/>
    </row>
    <row r="903" spans="5:18" ht="12.75" x14ac:dyDescent="0.2">
      <c r="E903" s="117"/>
      <c r="F903" s="117"/>
      <c r="K903" s="58"/>
      <c r="O903" s="58"/>
      <c r="R903" s="58"/>
    </row>
    <row r="904" spans="5:18" ht="12.75" x14ac:dyDescent="0.2">
      <c r="E904" s="117"/>
      <c r="F904" s="117"/>
      <c r="K904" s="58"/>
      <c r="O904" s="58"/>
      <c r="R904" s="58"/>
    </row>
    <row r="905" spans="5:18" ht="12.75" x14ac:dyDescent="0.2">
      <c r="E905" s="117"/>
      <c r="F905" s="117"/>
      <c r="K905" s="58"/>
      <c r="O905" s="58"/>
      <c r="R905" s="58"/>
    </row>
    <row r="906" spans="5:18" ht="12.75" x14ac:dyDescent="0.2">
      <c r="E906" s="117"/>
      <c r="F906" s="117"/>
      <c r="K906" s="58"/>
      <c r="O906" s="58"/>
      <c r="R906" s="58"/>
    </row>
    <row r="907" spans="5:18" ht="12.75" x14ac:dyDescent="0.2">
      <c r="E907" s="117"/>
      <c r="F907" s="117"/>
      <c r="K907" s="58"/>
      <c r="O907" s="58"/>
      <c r="R907" s="58"/>
    </row>
    <row r="908" spans="5:18" ht="12.75" x14ac:dyDescent="0.2">
      <c r="E908" s="117"/>
      <c r="F908" s="117"/>
      <c r="K908" s="58"/>
      <c r="O908" s="58"/>
      <c r="R908" s="58"/>
    </row>
    <row r="909" spans="5:18" ht="12.75" x14ac:dyDescent="0.2">
      <c r="E909" s="117"/>
      <c r="F909" s="117"/>
      <c r="K909" s="58"/>
      <c r="O909" s="58"/>
      <c r="R909" s="58"/>
    </row>
    <row r="910" spans="5:18" ht="12.75" x14ac:dyDescent="0.2">
      <c r="E910" s="117"/>
      <c r="F910" s="117"/>
      <c r="K910" s="58"/>
      <c r="O910" s="58"/>
      <c r="R910" s="58"/>
    </row>
    <row r="911" spans="5:18" ht="12.75" x14ac:dyDescent="0.2">
      <c r="E911" s="117"/>
      <c r="F911" s="117"/>
      <c r="K911" s="58"/>
      <c r="O911" s="58"/>
      <c r="R911" s="58"/>
    </row>
    <row r="912" spans="5:18" ht="12.75" x14ac:dyDescent="0.2">
      <c r="E912" s="117"/>
      <c r="F912" s="117"/>
      <c r="K912" s="58"/>
      <c r="O912" s="58"/>
      <c r="R912" s="58"/>
    </row>
    <row r="913" spans="5:18" ht="12.75" x14ac:dyDescent="0.2">
      <c r="E913" s="117"/>
      <c r="F913" s="117"/>
      <c r="K913" s="58"/>
      <c r="O913" s="58"/>
      <c r="R913" s="58"/>
    </row>
    <row r="914" spans="5:18" ht="12.75" x14ac:dyDescent="0.2">
      <c r="E914" s="117"/>
      <c r="F914" s="117"/>
      <c r="K914" s="58"/>
      <c r="O914" s="58"/>
      <c r="R914" s="58"/>
    </row>
    <row r="915" spans="5:18" ht="12.75" x14ac:dyDescent="0.2">
      <c r="E915" s="117"/>
      <c r="F915" s="117"/>
      <c r="K915" s="58"/>
      <c r="O915" s="58"/>
      <c r="R915" s="58"/>
    </row>
    <row r="916" spans="5:18" ht="12.75" x14ac:dyDescent="0.2">
      <c r="E916" s="117"/>
      <c r="F916" s="117"/>
      <c r="K916" s="58"/>
      <c r="O916" s="58"/>
      <c r="R916" s="58"/>
    </row>
    <row r="917" spans="5:18" ht="12.75" x14ac:dyDescent="0.2">
      <c r="E917" s="117"/>
      <c r="F917" s="117"/>
      <c r="K917" s="58"/>
      <c r="O917" s="58"/>
      <c r="R917" s="58"/>
    </row>
    <row r="918" spans="5:18" ht="12.75" x14ac:dyDescent="0.2">
      <c r="E918" s="117"/>
      <c r="F918" s="117"/>
      <c r="K918" s="58"/>
      <c r="O918" s="58"/>
      <c r="R918" s="58"/>
    </row>
    <row r="919" spans="5:18" ht="12.75" x14ac:dyDescent="0.2">
      <c r="E919" s="117"/>
      <c r="F919" s="117"/>
      <c r="K919" s="58"/>
      <c r="O919" s="58"/>
      <c r="R919" s="58"/>
    </row>
    <row r="920" spans="5:18" ht="12.75" x14ac:dyDescent="0.2">
      <c r="E920" s="117"/>
      <c r="F920" s="117"/>
      <c r="K920" s="58"/>
      <c r="O920" s="58"/>
      <c r="R920" s="58"/>
    </row>
    <row r="921" spans="5:18" ht="12.75" x14ac:dyDescent="0.2">
      <c r="E921" s="117"/>
      <c r="F921" s="117"/>
      <c r="K921" s="58"/>
      <c r="O921" s="58"/>
      <c r="R921" s="58"/>
    </row>
    <row r="922" spans="5:18" ht="12.75" x14ac:dyDescent="0.2">
      <c r="E922" s="117"/>
      <c r="F922" s="117"/>
      <c r="K922" s="58"/>
      <c r="O922" s="58"/>
      <c r="R922" s="58"/>
    </row>
    <row r="923" spans="5:18" ht="12.75" x14ac:dyDescent="0.2">
      <c r="E923" s="117"/>
      <c r="F923" s="117"/>
      <c r="K923" s="58"/>
      <c r="O923" s="58"/>
      <c r="R923" s="58"/>
    </row>
    <row r="924" spans="5:18" ht="12.75" x14ac:dyDescent="0.2">
      <c r="E924" s="117"/>
      <c r="F924" s="117"/>
      <c r="K924" s="58"/>
      <c r="O924" s="58"/>
      <c r="R924" s="58"/>
    </row>
    <row r="925" spans="5:18" ht="12.75" x14ac:dyDescent="0.2">
      <c r="E925" s="117"/>
      <c r="F925" s="117"/>
      <c r="K925" s="58"/>
      <c r="O925" s="58"/>
      <c r="R925" s="58"/>
    </row>
    <row r="926" spans="5:18" ht="12.75" x14ac:dyDescent="0.2">
      <c r="E926" s="117"/>
      <c r="F926" s="117"/>
      <c r="K926" s="58"/>
      <c r="O926" s="58"/>
      <c r="R926" s="58"/>
    </row>
    <row r="927" spans="5:18" ht="12.75" x14ac:dyDescent="0.2">
      <c r="E927" s="117"/>
      <c r="F927" s="117"/>
      <c r="K927" s="58"/>
      <c r="O927" s="58"/>
      <c r="R927" s="58"/>
    </row>
    <row r="928" spans="5:18" ht="12.75" x14ac:dyDescent="0.2">
      <c r="E928" s="117"/>
      <c r="F928" s="117"/>
      <c r="K928" s="58"/>
      <c r="O928" s="58"/>
      <c r="R928" s="58"/>
    </row>
    <row r="929" spans="5:18" ht="12.75" x14ac:dyDescent="0.2">
      <c r="E929" s="117"/>
      <c r="F929" s="117"/>
      <c r="K929" s="58"/>
      <c r="O929" s="58"/>
      <c r="R929" s="58"/>
    </row>
    <row r="930" spans="5:18" ht="12.75" x14ac:dyDescent="0.2">
      <c r="E930" s="117"/>
      <c r="F930" s="117"/>
      <c r="K930" s="58"/>
      <c r="O930" s="58"/>
      <c r="R930" s="58"/>
    </row>
    <row r="931" spans="5:18" ht="12.75" x14ac:dyDescent="0.2">
      <c r="E931" s="117"/>
      <c r="F931" s="117"/>
      <c r="K931" s="58"/>
      <c r="O931" s="58"/>
      <c r="R931" s="58"/>
    </row>
    <row r="932" spans="5:18" ht="12.75" x14ac:dyDescent="0.2">
      <c r="E932" s="117"/>
      <c r="F932" s="117"/>
      <c r="K932" s="58"/>
      <c r="O932" s="58"/>
      <c r="R932" s="58"/>
    </row>
    <row r="933" spans="5:18" ht="12.75" x14ac:dyDescent="0.2">
      <c r="E933" s="117"/>
      <c r="F933" s="117"/>
      <c r="K933" s="58"/>
      <c r="O933" s="58"/>
      <c r="R933" s="58"/>
    </row>
    <row r="934" spans="5:18" ht="12.75" x14ac:dyDescent="0.2">
      <c r="E934" s="117"/>
      <c r="F934" s="117"/>
      <c r="K934" s="58"/>
      <c r="O934" s="58"/>
      <c r="R934" s="58"/>
    </row>
    <row r="935" spans="5:18" ht="12.75" x14ac:dyDescent="0.2">
      <c r="E935" s="117"/>
      <c r="F935" s="117"/>
      <c r="K935" s="58"/>
      <c r="O935" s="58"/>
      <c r="R935" s="58"/>
    </row>
    <row r="936" spans="5:18" ht="12.75" x14ac:dyDescent="0.2">
      <c r="E936" s="117"/>
      <c r="F936" s="117"/>
      <c r="K936" s="58"/>
      <c r="O936" s="58"/>
      <c r="R936" s="58"/>
    </row>
    <row r="937" spans="5:18" ht="12.75" x14ac:dyDescent="0.2">
      <c r="E937" s="117"/>
      <c r="F937" s="117"/>
      <c r="K937" s="58"/>
      <c r="O937" s="58"/>
      <c r="R937" s="58"/>
    </row>
    <row r="938" spans="5:18" ht="12.75" x14ac:dyDescent="0.2">
      <c r="E938" s="117"/>
      <c r="F938" s="117"/>
      <c r="K938" s="58"/>
      <c r="O938" s="58"/>
      <c r="R938" s="58"/>
    </row>
    <row r="939" spans="5:18" ht="12.75" x14ac:dyDescent="0.2">
      <c r="E939" s="117"/>
      <c r="F939" s="117"/>
      <c r="K939" s="58"/>
      <c r="O939" s="58"/>
      <c r="R939" s="58"/>
    </row>
    <row r="940" spans="5:18" ht="12.75" x14ac:dyDescent="0.2">
      <c r="E940" s="117"/>
      <c r="F940" s="117"/>
      <c r="K940" s="58"/>
      <c r="O940" s="58"/>
      <c r="R940" s="58"/>
    </row>
    <row r="941" spans="5:18" ht="12.75" x14ac:dyDescent="0.2">
      <c r="E941" s="117"/>
      <c r="F941" s="117"/>
      <c r="K941" s="58"/>
      <c r="O941" s="58"/>
      <c r="R941" s="58"/>
    </row>
    <row r="942" spans="5:18" ht="12.75" x14ac:dyDescent="0.2">
      <c r="E942" s="117"/>
      <c r="F942" s="117"/>
      <c r="K942" s="58"/>
      <c r="O942" s="58"/>
      <c r="R942" s="58"/>
    </row>
    <row r="943" spans="5:18" ht="12.75" x14ac:dyDescent="0.2">
      <c r="E943" s="117"/>
      <c r="F943" s="117"/>
      <c r="K943" s="58"/>
      <c r="O943" s="58"/>
      <c r="R943" s="58"/>
    </row>
    <row r="944" spans="5:18" ht="12.75" x14ac:dyDescent="0.2">
      <c r="E944" s="117"/>
      <c r="F944" s="117"/>
      <c r="K944" s="58"/>
      <c r="O944" s="58"/>
      <c r="R944" s="58"/>
    </row>
    <row r="945" spans="5:18" ht="12.75" x14ac:dyDescent="0.2">
      <c r="E945" s="117"/>
      <c r="F945" s="117"/>
      <c r="K945" s="58"/>
      <c r="O945" s="58"/>
      <c r="R945" s="58"/>
    </row>
    <row r="946" spans="5:18" ht="12.75" x14ac:dyDescent="0.2">
      <c r="E946" s="117"/>
      <c r="F946" s="117"/>
      <c r="K946" s="58"/>
      <c r="O946" s="58"/>
      <c r="R946" s="58"/>
    </row>
    <row r="947" spans="5:18" ht="12.75" x14ac:dyDescent="0.2">
      <c r="E947" s="117"/>
      <c r="F947" s="117"/>
      <c r="K947" s="58"/>
      <c r="O947" s="58"/>
      <c r="R947" s="58"/>
    </row>
    <row r="948" spans="5:18" ht="12.75" x14ac:dyDescent="0.2">
      <c r="E948" s="117"/>
      <c r="F948" s="117"/>
      <c r="K948" s="58"/>
      <c r="O948" s="58"/>
      <c r="R948" s="58"/>
    </row>
    <row r="949" spans="5:18" ht="12.75" x14ac:dyDescent="0.2">
      <c r="E949" s="117"/>
      <c r="F949" s="117"/>
      <c r="K949" s="58"/>
      <c r="O949" s="58"/>
      <c r="R949" s="58"/>
    </row>
    <row r="950" spans="5:18" ht="12.75" x14ac:dyDescent="0.2">
      <c r="E950" s="117"/>
      <c r="F950" s="117"/>
      <c r="K950" s="58"/>
      <c r="O950" s="58"/>
      <c r="R950" s="58"/>
    </row>
    <row r="951" spans="5:18" ht="12.75" x14ac:dyDescent="0.2">
      <c r="E951" s="117"/>
      <c r="F951" s="117"/>
      <c r="K951" s="58"/>
      <c r="O951" s="58"/>
      <c r="R951" s="58"/>
    </row>
    <row r="952" spans="5:18" ht="12.75" x14ac:dyDescent="0.2">
      <c r="E952" s="117"/>
      <c r="F952" s="117"/>
      <c r="K952" s="58"/>
      <c r="O952" s="58"/>
      <c r="R952" s="58"/>
    </row>
    <row r="953" spans="5:18" ht="12.75" x14ac:dyDescent="0.2">
      <c r="E953" s="117"/>
      <c r="F953" s="117"/>
      <c r="K953" s="58"/>
      <c r="O953" s="58"/>
      <c r="R953" s="58"/>
    </row>
    <row r="954" spans="5:18" ht="12.75" x14ac:dyDescent="0.2">
      <c r="E954" s="117"/>
      <c r="F954" s="117"/>
      <c r="K954" s="58"/>
      <c r="O954" s="58"/>
      <c r="R954" s="58"/>
    </row>
    <row r="955" spans="5:18" ht="12.75" x14ac:dyDescent="0.2">
      <c r="E955" s="117"/>
      <c r="F955" s="117"/>
      <c r="K955" s="58"/>
      <c r="O955" s="58"/>
      <c r="R955" s="58"/>
    </row>
    <row r="956" spans="5:18" ht="12.75" x14ac:dyDescent="0.2">
      <c r="E956" s="117"/>
      <c r="F956" s="117"/>
      <c r="K956" s="58"/>
      <c r="O956" s="58"/>
      <c r="R956" s="58"/>
    </row>
    <row r="957" spans="5:18" ht="12.75" x14ac:dyDescent="0.2">
      <c r="E957" s="117"/>
      <c r="F957" s="117"/>
      <c r="K957" s="58"/>
      <c r="O957" s="58"/>
      <c r="R957" s="58"/>
    </row>
    <row r="958" spans="5:18" ht="12.75" x14ac:dyDescent="0.2">
      <c r="E958" s="117"/>
      <c r="F958" s="117"/>
      <c r="K958" s="58"/>
      <c r="O958" s="58"/>
      <c r="R958" s="58"/>
    </row>
    <row r="959" spans="5:18" ht="12.75" x14ac:dyDescent="0.2">
      <c r="E959" s="117"/>
      <c r="F959" s="117"/>
      <c r="K959" s="58"/>
      <c r="O959" s="58"/>
      <c r="R959" s="58"/>
    </row>
    <row r="960" spans="5:18" ht="12.75" x14ac:dyDescent="0.2">
      <c r="E960" s="117"/>
      <c r="F960" s="117"/>
      <c r="K960" s="58"/>
      <c r="O960" s="58"/>
      <c r="R960" s="58"/>
    </row>
    <row r="961" spans="5:18" ht="12.75" x14ac:dyDescent="0.2">
      <c r="E961" s="117"/>
      <c r="F961" s="117"/>
      <c r="K961" s="58"/>
      <c r="O961" s="58"/>
      <c r="R961" s="58"/>
    </row>
    <row r="962" spans="5:18" ht="12.75" x14ac:dyDescent="0.2">
      <c r="E962" s="117"/>
      <c r="F962" s="117"/>
      <c r="K962" s="58"/>
      <c r="O962" s="58"/>
      <c r="R962" s="58"/>
    </row>
    <row r="963" spans="5:18" ht="12.75" x14ac:dyDescent="0.2">
      <c r="E963" s="117"/>
      <c r="F963" s="117"/>
      <c r="K963" s="58"/>
      <c r="O963" s="58"/>
      <c r="R963" s="58"/>
    </row>
    <row r="964" spans="5:18" ht="12.75" x14ac:dyDescent="0.2">
      <c r="E964" s="117"/>
      <c r="F964" s="117"/>
      <c r="K964" s="58"/>
      <c r="O964" s="58"/>
      <c r="R964" s="58"/>
    </row>
    <row r="965" spans="5:18" ht="12.75" x14ac:dyDescent="0.2">
      <c r="E965" s="117"/>
      <c r="F965" s="117"/>
      <c r="K965" s="58"/>
      <c r="O965" s="58"/>
      <c r="R965" s="58"/>
    </row>
    <row r="966" spans="5:18" ht="12.75" x14ac:dyDescent="0.2">
      <c r="E966" s="117"/>
      <c r="F966" s="117"/>
      <c r="K966" s="58"/>
      <c r="O966" s="58"/>
      <c r="R966" s="58"/>
    </row>
    <row r="967" spans="5:18" ht="12.75" x14ac:dyDescent="0.2">
      <c r="E967" s="117"/>
      <c r="F967" s="117"/>
      <c r="K967" s="58"/>
      <c r="O967" s="58"/>
      <c r="R967" s="58"/>
    </row>
    <row r="968" spans="5:18" ht="12.75" x14ac:dyDescent="0.2">
      <c r="E968" s="117"/>
      <c r="F968" s="117"/>
      <c r="K968" s="58"/>
      <c r="O968" s="58"/>
      <c r="R968" s="58"/>
    </row>
    <row r="969" spans="5:18" ht="12.75" x14ac:dyDescent="0.2">
      <c r="E969" s="117"/>
      <c r="F969" s="117"/>
      <c r="K969" s="58"/>
      <c r="O969" s="58"/>
      <c r="R969" s="58"/>
    </row>
    <row r="970" spans="5:18" ht="12.75" x14ac:dyDescent="0.2">
      <c r="E970" s="117"/>
      <c r="F970" s="117"/>
      <c r="K970" s="58"/>
      <c r="O970" s="58"/>
      <c r="R970" s="58"/>
    </row>
    <row r="971" spans="5:18" ht="12.75" x14ac:dyDescent="0.2">
      <c r="E971" s="117"/>
      <c r="F971" s="117"/>
      <c r="K971" s="58"/>
      <c r="O971" s="58"/>
      <c r="R971" s="58"/>
    </row>
    <row r="972" spans="5:18" ht="12.75" x14ac:dyDescent="0.2">
      <c r="E972" s="117"/>
      <c r="F972" s="117"/>
      <c r="K972" s="58"/>
      <c r="O972" s="58"/>
      <c r="R972" s="58"/>
    </row>
    <row r="973" spans="5:18" ht="12.75" x14ac:dyDescent="0.2">
      <c r="E973" s="117"/>
      <c r="F973" s="117"/>
      <c r="K973" s="58"/>
      <c r="O973" s="58"/>
      <c r="R973" s="58"/>
    </row>
    <row r="974" spans="5:18" ht="12.75" x14ac:dyDescent="0.2">
      <c r="E974" s="117"/>
      <c r="F974" s="117"/>
      <c r="K974" s="58"/>
      <c r="O974" s="58"/>
      <c r="R974" s="58"/>
    </row>
    <row r="975" spans="5:18" ht="12.75" x14ac:dyDescent="0.2">
      <c r="E975" s="117"/>
      <c r="F975" s="117"/>
      <c r="K975" s="58"/>
      <c r="O975" s="58"/>
      <c r="R975" s="58"/>
    </row>
    <row r="976" spans="5:18" ht="12.75" x14ac:dyDescent="0.2">
      <c r="E976" s="117"/>
      <c r="F976" s="117"/>
      <c r="K976" s="58"/>
      <c r="O976" s="58"/>
      <c r="R976" s="58"/>
    </row>
    <row r="977" spans="5:18" ht="12.75" x14ac:dyDescent="0.2">
      <c r="E977" s="117"/>
      <c r="F977" s="117"/>
      <c r="K977" s="58"/>
      <c r="O977" s="58"/>
      <c r="R977" s="58"/>
    </row>
    <row r="978" spans="5:18" ht="12.75" x14ac:dyDescent="0.2">
      <c r="E978" s="117"/>
      <c r="F978" s="117"/>
      <c r="K978" s="58"/>
      <c r="O978" s="58"/>
      <c r="R978" s="58"/>
    </row>
    <row r="979" spans="5:18" ht="12.75" x14ac:dyDescent="0.2">
      <c r="E979" s="117"/>
      <c r="F979" s="117"/>
      <c r="K979" s="58"/>
      <c r="O979" s="58"/>
      <c r="R979" s="58"/>
    </row>
    <row r="980" spans="5:18" ht="12.75" x14ac:dyDescent="0.2">
      <c r="E980" s="117"/>
      <c r="F980" s="117"/>
      <c r="K980" s="58"/>
      <c r="O980" s="58"/>
      <c r="R980" s="58"/>
    </row>
    <row r="981" spans="5:18" ht="12.75" x14ac:dyDescent="0.2">
      <c r="E981" s="117"/>
      <c r="F981" s="117"/>
      <c r="K981" s="58"/>
      <c r="O981" s="58"/>
      <c r="R981" s="58"/>
    </row>
    <row r="982" spans="5:18" ht="12.75" x14ac:dyDescent="0.2">
      <c r="E982" s="117"/>
      <c r="F982" s="117"/>
      <c r="K982" s="58"/>
      <c r="O982" s="58"/>
      <c r="R982" s="58"/>
    </row>
    <row r="983" spans="5:18" ht="12.75" x14ac:dyDescent="0.2">
      <c r="E983" s="117"/>
      <c r="F983" s="117"/>
      <c r="K983" s="58"/>
      <c r="O983" s="58"/>
      <c r="R983" s="58"/>
    </row>
    <row r="984" spans="5:18" ht="12.75" x14ac:dyDescent="0.2">
      <c r="E984" s="117"/>
      <c r="F984" s="117"/>
      <c r="K984" s="58"/>
      <c r="O984" s="58"/>
      <c r="R984" s="58"/>
    </row>
    <row r="985" spans="5:18" ht="12.75" x14ac:dyDescent="0.2">
      <c r="E985" s="117"/>
      <c r="F985" s="117"/>
      <c r="K985" s="58"/>
      <c r="O985" s="58"/>
      <c r="R985" s="58"/>
    </row>
    <row r="986" spans="5:18" ht="12.75" x14ac:dyDescent="0.2">
      <c r="E986" s="117"/>
      <c r="F986" s="117"/>
      <c r="K986" s="58"/>
      <c r="R986" s="58"/>
    </row>
  </sheetData>
  <mergeCells count="961">
    <mergeCell ref="E707:F707"/>
    <mergeCell ref="E708:F708"/>
    <mergeCell ref="E709:F709"/>
    <mergeCell ref="E710:F710"/>
    <mergeCell ref="E711:F711"/>
    <mergeCell ref="E698:F698"/>
    <mergeCell ref="E699:F699"/>
    <mergeCell ref="E700:F700"/>
    <mergeCell ref="E701:F701"/>
    <mergeCell ref="E702:F702"/>
    <mergeCell ref="E703:F703"/>
    <mergeCell ref="E704:F704"/>
    <mergeCell ref="E705:F705"/>
    <mergeCell ref="E706:F706"/>
    <mergeCell ref="E689:F689"/>
    <mergeCell ref="E690:F690"/>
    <mergeCell ref="E691:F691"/>
    <mergeCell ref="E692:F692"/>
    <mergeCell ref="E693:F693"/>
    <mergeCell ref="E694:F694"/>
    <mergeCell ref="E695:F695"/>
    <mergeCell ref="E696:F696"/>
    <mergeCell ref="E697:F697"/>
    <mergeCell ref="E680:F680"/>
    <mergeCell ref="E681:F681"/>
    <mergeCell ref="E682:F682"/>
    <mergeCell ref="E683:F683"/>
    <mergeCell ref="E684:F684"/>
    <mergeCell ref="E685:F685"/>
    <mergeCell ref="E686:F686"/>
    <mergeCell ref="E687:F687"/>
    <mergeCell ref="E688:F688"/>
    <mergeCell ref="E671:F671"/>
    <mergeCell ref="E672:F672"/>
    <mergeCell ref="E673:F673"/>
    <mergeCell ref="E674:F674"/>
    <mergeCell ref="E675:F675"/>
    <mergeCell ref="E676:F676"/>
    <mergeCell ref="E677:F677"/>
    <mergeCell ref="E678:F678"/>
    <mergeCell ref="E679:F679"/>
    <mergeCell ref="E662:F662"/>
    <mergeCell ref="E663:F663"/>
    <mergeCell ref="E664:F664"/>
    <mergeCell ref="E665:F665"/>
    <mergeCell ref="E666:F666"/>
    <mergeCell ref="E667:F667"/>
    <mergeCell ref="E668:F668"/>
    <mergeCell ref="E669:F669"/>
    <mergeCell ref="E670:F670"/>
    <mergeCell ref="E653:F653"/>
    <mergeCell ref="E654:F654"/>
    <mergeCell ref="E655:F655"/>
    <mergeCell ref="E656:F656"/>
    <mergeCell ref="E657:F657"/>
    <mergeCell ref="E658:F658"/>
    <mergeCell ref="E659:F659"/>
    <mergeCell ref="E660:F660"/>
    <mergeCell ref="E661:F661"/>
    <mergeCell ref="E644:F644"/>
    <mergeCell ref="E645:F645"/>
    <mergeCell ref="E646:F646"/>
    <mergeCell ref="E647:F647"/>
    <mergeCell ref="E648:F648"/>
    <mergeCell ref="E649:F649"/>
    <mergeCell ref="E650:F650"/>
    <mergeCell ref="E651:F651"/>
    <mergeCell ref="E652:F652"/>
    <mergeCell ref="E635:F635"/>
    <mergeCell ref="E636:F636"/>
    <mergeCell ref="E637:F637"/>
    <mergeCell ref="E638:F638"/>
    <mergeCell ref="E639:F639"/>
    <mergeCell ref="E640:F640"/>
    <mergeCell ref="E641:F641"/>
    <mergeCell ref="E642:F642"/>
    <mergeCell ref="E643:F643"/>
    <mergeCell ref="E626:F626"/>
    <mergeCell ref="E627:F627"/>
    <mergeCell ref="E628:F628"/>
    <mergeCell ref="E629:F629"/>
    <mergeCell ref="E630:F630"/>
    <mergeCell ref="E631:F631"/>
    <mergeCell ref="E632:F632"/>
    <mergeCell ref="E633:F633"/>
    <mergeCell ref="E634:F634"/>
    <mergeCell ref="E617:F617"/>
    <mergeCell ref="E618:F618"/>
    <mergeCell ref="E619:F619"/>
    <mergeCell ref="E620:F620"/>
    <mergeCell ref="E621:F621"/>
    <mergeCell ref="E622:F622"/>
    <mergeCell ref="E623:F623"/>
    <mergeCell ref="E624:F624"/>
    <mergeCell ref="E625:F625"/>
    <mergeCell ref="E608:F608"/>
    <mergeCell ref="E609:F609"/>
    <mergeCell ref="E610:F610"/>
    <mergeCell ref="E611:F611"/>
    <mergeCell ref="E612:F612"/>
    <mergeCell ref="E613:F613"/>
    <mergeCell ref="E614:F614"/>
    <mergeCell ref="E615:F615"/>
    <mergeCell ref="E616:F616"/>
    <mergeCell ref="E599:F599"/>
    <mergeCell ref="E600:F600"/>
    <mergeCell ref="E601:F601"/>
    <mergeCell ref="E602:F602"/>
    <mergeCell ref="E603:F603"/>
    <mergeCell ref="E604:F604"/>
    <mergeCell ref="E605:F605"/>
    <mergeCell ref="E606:F606"/>
    <mergeCell ref="E607:F607"/>
    <mergeCell ref="E590:F590"/>
    <mergeCell ref="E591:F591"/>
    <mergeCell ref="E592:F592"/>
    <mergeCell ref="E593:F593"/>
    <mergeCell ref="E594:F594"/>
    <mergeCell ref="E595:F595"/>
    <mergeCell ref="E596:F596"/>
    <mergeCell ref="E597:F597"/>
    <mergeCell ref="E598:F598"/>
    <mergeCell ref="E581:F581"/>
    <mergeCell ref="E582:F582"/>
    <mergeCell ref="E583:F583"/>
    <mergeCell ref="E584:F584"/>
    <mergeCell ref="E585:F585"/>
    <mergeCell ref="E586:F586"/>
    <mergeCell ref="E587:F587"/>
    <mergeCell ref="E588:F588"/>
    <mergeCell ref="E589:F589"/>
    <mergeCell ref="E572:F572"/>
    <mergeCell ref="E573:F573"/>
    <mergeCell ref="E574:F574"/>
    <mergeCell ref="E575:F575"/>
    <mergeCell ref="E576:F576"/>
    <mergeCell ref="E577:F577"/>
    <mergeCell ref="E578:F578"/>
    <mergeCell ref="E579:F579"/>
    <mergeCell ref="E580:F580"/>
    <mergeCell ref="E563:F563"/>
    <mergeCell ref="E564:F564"/>
    <mergeCell ref="E565:F565"/>
    <mergeCell ref="E566:F566"/>
    <mergeCell ref="E567:F567"/>
    <mergeCell ref="E568:F568"/>
    <mergeCell ref="E569:F569"/>
    <mergeCell ref="E570:F570"/>
    <mergeCell ref="E571:F571"/>
    <mergeCell ref="E554:F554"/>
    <mergeCell ref="E555:F555"/>
    <mergeCell ref="E556:F556"/>
    <mergeCell ref="E557:F557"/>
    <mergeCell ref="E558:F558"/>
    <mergeCell ref="E559:F559"/>
    <mergeCell ref="E560:F560"/>
    <mergeCell ref="E561:F561"/>
    <mergeCell ref="E562:F562"/>
    <mergeCell ref="E545:F545"/>
    <mergeCell ref="E546:F546"/>
    <mergeCell ref="E547:F547"/>
    <mergeCell ref="E548:F548"/>
    <mergeCell ref="E549:F549"/>
    <mergeCell ref="E550:F550"/>
    <mergeCell ref="E551:F551"/>
    <mergeCell ref="E552:F552"/>
    <mergeCell ref="E553:F553"/>
    <mergeCell ref="E536:F536"/>
    <mergeCell ref="E537:F537"/>
    <mergeCell ref="E538:F538"/>
    <mergeCell ref="E539:F539"/>
    <mergeCell ref="E540:F540"/>
    <mergeCell ref="E541:F541"/>
    <mergeCell ref="E542:F542"/>
    <mergeCell ref="E543:F543"/>
    <mergeCell ref="E544:F544"/>
    <mergeCell ref="E527:F527"/>
    <mergeCell ref="E528:F528"/>
    <mergeCell ref="E529:F529"/>
    <mergeCell ref="E530:F530"/>
    <mergeCell ref="E531:F531"/>
    <mergeCell ref="E532:F532"/>
    <mergeCell ref="E533:F533"/>
    <mergeCell ref="E534:F534"/>
    <mergeCell ref="E535:F535"/>
    <mergeCell ref="E518:F518"/>
    <mergeCell ref="E519:F519"/>
    <mergeCell ref="E520:F520"/>
    <mergeCell ref="E521:F521"/>
    <mergeCell ref="E522:F522"/>
    <mergeCell ref="E523:F523"/>
    <mergeCell ref="E524:F524"/>
    <mergeCell ref="E525:F525"/>
    <mergeCell ref="E526:F526"/>
    <mergeCell ref="E509:F509"/>
    <mergeCell ref="E510:F510"/>
    <mergeCell ref="E511:F511"/>
    <mergeCell ref="E512:F512"/>
    <mergeCell ref="E513:F513"/>
    <mergeCell ref="E514:F514"/>
    <mergeCell ref="E515:F515"/>
    <mergeCell ref="E516:F516"/>
    <mergeCell ref="E517:F517"/>
    <mergeCell ref="E500:F500"/>
    <mergeCell ref="E501:F501"/>
    <mergeCell ref="E502:F502"/>
    <mergeCell ref="E503:F503"/>
    <mergeCell ref="E504:F504"/>
    <mergeCell ref="E505:F505"/>
    <mergeCell ref="E506:F506"/>
    <mergeCell ref="E507:F507"/>
    <mergeCell ref="E508:F508"/>
    <mergeCell ref="E491:F491"/>
    <mergeCell ref="E492:F492"/>
    <mergeCell ref="E493:F493"/>
    <mergeCell ref="E494:F494"/>
    <mergeCell ref="E495:F495"/>
    <mergeCell ref="E496:F496"/>
    <mergeCell ref="E497:F497"/>
    <mergeCell ref="E498:F498"/>
    <mergeCell ref="E499:F499"/>
    <mergeCell ref="E482:F482"/>
    <mergeCell ref="E483:F483"/>
    <mergeCell ref="E484:F484"/>
    <mergeCell ref="E485:F485"/>
    <mergeCell ref="E486:F486"/>
    <mergeCell ref="E487:F487"/>
    <mergeCell ref="E488:F488"/>
    <mergeCell ref="E489:F489"/>
    <mergeCell ref="E490:F490"/>
    <mergeCell ref="E473:F473"/>
    <mergeCell ref="E474:F474"/>
    <mergeCell ref="E475:F475"/>
    <mergeCell ref="E476:F476"/>
    <mergeCell ref="E477:F477"/>
    <mergeCell ref="E478:F478"/>
    <mergeCell ref="E479:F479"/>
    <mergeCell ref="E480:F480"/>
    <mergeCell ref="E481:F481"/>
    <mergeCell ref="E464:F464"/>
    <mergeCell ref="E465:F465"/>
    <mergeCell ref="E466:F466"/>
    <mergeCell ref="E467:F467"/>
    <mergeCell ref="E468:F468"/>
    <mergeCell ref="E469:F469"/>
    <mergeCell ref="E470:F470"/>
    <mergeCell ref="E471:F471"/>
    <mergeCell ref="E472:F472"/>
    <mergeCell ref="E455:F455"/>
    <mergeCell ref="E456:F456"/>
    <mergeCell ref="E457:F457"/>
    <mergeCell ref="E458:F458"/>
    <mergeCell ref="E459:F459"/>
    <mergeCell ref="E460:F460"/>
    <mergeCell ref="E461:F461"/>
    <mergeCell ref="E462:F462"/>
    <mergeCell ref="E463:F463"/>
    <mergeCell ref="E446:F446"/>
    <mergeCell ref="E447:F447"/>
    <mergeCell ref="E448:F448"/>
    <mergeCell ref="E449:F449"/>
    <mergeCell ref="E450:F450"/>
    <mergeCell ref="E451:F451"/>
    <mergeCell ref="E452:F452"/>
    <mergeCell ref="E453:F453"/>
    <mergeCell ref="E454:F454"/>
    <mergeCell ref="E437:F437"/>
    <mergeCell ref="E438:F438"/>
    <mergeCell ref="E439:F439"/>
    <mergeCell ref="E440:F440"/>
    <mergeCell ref="E441:F441"/>
    <mergeCell ref="E442:F442"/>
    <mergeCell ref="E443:F443"/>
    <mergeCell ref="E444:F444"/>
    <mergeCell ref="E445:F445"/>
    <mergeCell ref="E428:F428"/>
    <mergeCell ref="E429:F429"/>
    <mergeCell ref="E430:F430"/>
    <mergeCell ref="E431:F431"/>
    <mergeCell ref="E432:F432"/>
    <mergeCell ref="E433:F433"/>
    <mergeCell ref="E434:F434"/>
    <mergeCell ref="E435:F435"/>
    <mergeCell ref="E436:F436"/>
    <mergeCell ref="E419:F419"/>
    <mergeCell ref="E420:F420"/>
    <mergeCell ref="E421:F421"/>
    <mergeCell ref="E422:F422"/>
    <mergeCell ref="E423:F423"/>
    <mergeCell ref="E424:F424"/>
    <mergeCell ref="E425:F425"/>
    <mergeCell ref="E426:F426"/>
    <mergeCell ref="E427:F427"/>
    <mergeCell ref="E410:F410"/>
    <mergeCell ref="E411:F411"/>
    <mergeCell ref="E412:F412"/>
    <mergeCell ref="E413:F413"/>
    <mergeCell ref="E414:F414"/>
    <mergeCell ref="E415:F415"/>
    <mergeCell ref="E416:F416"/>
    <mergeCell ref="E417:F417"/>
    <mergeCell ref="E418:F418"/>
    <mergeCell ref="E401:F401"/>
    <mergeCell ref="E402:F402"/>
    <mergeCell ref="E403:F403"/>
    <mergeCell ref="E404:F404"/>
    <mergeCell ref="E405:F405"/>
    <mergeCell ref="E406:F406"/>
    <mergeCell ref="E407:F407"/>
    <mergeCell ref="E408:F408"/>
    <mergeCell ref="E409:F409"/>
    <mergeCell ref="E950:F950"/>
    <mergeCell ref="E951:F951"/>
    <mergeCell ref="E952:F952"/>
    <mergeCell ref="E953:F953"/>
    <mergeCell ref="E954:F954"/>
    <mergeCell ref="E955:F955"/>
    <mergeCell ref="E956:F956"/>
    <mergeCell ref="E369:F369"/>
    <mergeCell ref="E370:F370"/>
    <mergeCell ref="E371:F371"/>
    <mergeCell ref="E372:F372"/>
    <mergeCell ref="E373:F373"/>
    <mergeCell ref="E374:F374"/>
    <mergeCell ref="E375:F375"/>
    <mergeCell ref="E376:F376"/>
    <mergeCell ref="E377:F377"/>
    <mergeCell ref="E378:F378"/>
    <mergeCell ref="E379:F379"/>
    <mergeCell ref="E380:F380"/>
    <mergeCell ref="E381:F381"/>
    <mergeCell ref="E382:F382"/>
    <mergeCell ref="E383:F383"/>
    <mergeCell ref="E384:F384"/>
    <mergeCell ref="E385:F385"/>
    <mergeCell ref="E941:F941"/>
    <mergeCell ref="E942:F942"/>
    <mergeCell ref="E943:F943"/>
    <mergeCell ref="E944:F944"/>
    <mergeCell ref="E945:F945"/>
    <mergeCell ref="E946:F946"/>
    <mergeCell ref="E947:F947"/>
    <mergeCell ref="E948:F948"/>
    <mergeCell ref="E949:F949"/>
    <mergeCell ref="E932:F932"/>
    <mergeCell ref="E933:F933"/>
    <mergeCell ref="E934:F934"/>
    <mergeCell ref="E935:F935"/>
    <mergeCell ref="E936:F936"/>
    <mergeCell ref="E937:F937"/>
    <mergeCell ref="E938:F938"/>
    <mergeCell ref="E939:F939"/>
    <mergeCell ref="E940:F940"/>
    <mergeCell ref="E923:F923"/>
    <mergeCell ref="E924:F924"/>
    <mergeCell ref="E925:F925"/>
    <mergeCell ref="E926:F926"/>
    <mergeCell ref="E927:F927"/>
    <mergeCell ref="E928:F928"/>
    <mergeCell ref="E929:F929"/>
    <mergeCell ref="E930:F930"/>
    <mergeCell ref="E931:F931"/>
    <mergeCell ref="E976:F976"/>
    <mergeCell ref="E977:F977"/>
    <mergeCell ref="E985:F985"/>
    <mergeCell ref="E986:F986"/>
    <mergeCell ref="E978:F978"/>
    <mergeCell ref="E979:F979"/>
    <mergeCell ref="E980:F980"/>
    <mergeCell ref="E981:F981"/>
    <mergeCell ref="E982:F982"/>
    <mergeCell ref="E983:F983"/>
    <mergeCell ref="E984:F984"/>
    <mergeCell ref="E967:F967"/>
    <mergeCell ref="E968:F968"/>
    <mergeCell ref="E969:F969"/>
    <mergeCell ref="E970:F970"/>
    <mergeCell ref="E971:F971"/>
    <mergeCell ref="E972:F972"/>
    <mergeCell ref="E973:F973"/>
    <mergeCell ref="E974:F974"/>
    <mergeCell ref="E975:F975"/>
    <mergeCell ref="E958:F958"/>
    <mergeCell ref="E959:F959"/>
    <mergeCell ref="E960:F960"/>
    <mergeCell ref="E961:F961"/>
    <mergeCell ref="E962:F962"/>
    <mergeCell ref="E963:F963"/>
    <mergeCell ref="E964:F964"/>
    <mergeCell ref="E965:F965"/>
    <mergeCell ref="E966:F966"/>
    <mergeCell ref="E900:F900"/>
    <mergeCell ref="E901:F901"/>
    <mergeCell ref="E902:F902"/>
    <mergeCell ref="E903:F903"/>
    <mergeCell ref="E904:F904"/>
    <mergeCell ref="E905:F905"/>
    <mergeCell ref="E906:F906"/>
    <mergeCell ref="E907:F907"/>
    <mergeCell ref="E957:F957"/>
    <mergeCell ref="E908:F908"/>
    <mergeCell ref="E909:F909"/>
    <mergeCell ref="E910:F910"/>
    <mergeCell ref="E911:F911"/>
    <mergeCell ref="E912:F912"/>
    <mergeCell ref="E913:F913"/>
    <mergeCell ref="E914:F914"/>
    <mergeCell ref="E915:F915"/>
    <mergeCell ref="E916:F916"/>
    <mergeCell ref="E917:F917"/>
    <mergeCell ref="E918:F918"/>
    <mergeCell ref="E919:F919"/>
    <mergeCell ref="E920:F920"/>
    <mergeCell ref="E921:F921"/>
    <mergeCell ref="E922:F922"/>
    <mergeCell ref="E891:F891"/>
    <mergeCell ref="E892:F892"/>
    <mergeCell ref="E893:F893"/>
    <mergeCell ref="E894:F894"/>
    <mergeCell ref="E895:F895"/>
    <mergeCell ref="E896:F896"/>
    <mergeCell ref="E897:F897"/>
    <mergeCell ref="E898:F898"/>
    <mergeCell ref="E899:F899"/>
    <mergeCell ref="E882:F882"/>
    <mergeCell ref="E883:F883"/>
    <mergeCell ref="E884:F884"/>
    <mergeCell ref="E885:F885"/>
    <mergeCell ref="E886:F886"/>
    <mergeCell ref="E887:F887"/>
    <mergeCell ref="E888:F888"/>
    <mergeCell ref="E889:F889"/>
    <mergeCell ref="E890:F890"/>
    <mergeCell ref="E873:F873"/>
    <mergeCell ref="E874:F874"/>
    <mergeCell ref="E875:F875"/>
    <mergeCell ref="E876:F876"/>
    <mergeCell ref="E877:F877"/>
    <mergeCell ref="E878:F878"/>
    <mergeCell ref="E879:F879"/>
    <mergeCell ref="E880:F880"/>
    <mergeCell ref="E881:F881"/>
    <mergeCell ref="E864:F864"/>
    <mergeCell ref="E865:F865"/>
    <mergeCell ref="E866:F866"/>
    <mergeCell ref="E867:F867"/>
    <mergeCell ref="E868:F868"/>
    <mergeCell ref="E869:F869"/>
    <mergeCell ref="E870:F870"/>
    <mergeCell ref="E871:F871"/>
    <mergeCell ref="E872:F872"/>
    <mergeCell ref="E855:F855"/>
    <mergeCell ref="E856:F856"/>
    <mergeCell ref="E857:F857"/>
    <mergeCell ref="E858:F858"/>
    <mergeCell ref="E859:F859"/>
    <mergeCell ref="E860:F860"/>
    <mergeCell ref="E861:F861"/>
    <mergeCell ref="E862:F862"/>
    <mergeCell ref="E863:F863"/>
    <mergeCell ref="E846:F846"/>
    <mergeCell ref="E847:F847"/>
    <mergeCell ref="E848:F848"/>
    <mergeCell ref="E849:F849"/>
    <mergeCell ref="E850:F850"/>
    <mergeCell ref="E851:F851"/>
    <mergeCell ref="E852:F852"/>
    <mergeCell ref="E853:F853"/>
    <mergeCell ref="E854:F854"/>
    <mergeCell ref="E837:F837"/>
    <mergeCell ref="E838:F838"/>
    <mergeCell ref="E839:F839"/>
    <mergeCell ref="E840:F840"/>
    <mergeCell ref="E841:F841"/>
    <mergeCell ref="E842:F842"/>
    <mergeCell ref="E843:F843"/>
    <mergeCell ref="E844:F844"/>
    <mergeCell ref="E845:F845"/>
    <mergeCell ref="E828:F828"/>
    <mergeCell ref="E829:F829"/>
    <mergeCell ref="E830:F830"/>
    <mergeCell ref="E831:F831"/>
    <mergeCell ref="E832:F832"/>
    <mergeCell ref="E833:F833"/>
    <mergeCell ref="E834:F834"/>
    <mergeCell ref="E835:F835"/>
    <mergeCell ref="E836:F836"/>
    <mergeCell ref="E819:F819"/>
    <mergeCell ref="E820:F820"/>
    <mergeCell ref="E821:F821"/>
    <mergeCell ref="E822:F822"/>
    <mergeCell ref="E823:F823"/>
    <mergeCell ref="E824:F824"/>
    <mergeCell ref="E825:F825"/>
    <mergeCell ref="E826:F826"/>
    <mergeCell ref="E827:F827"/>
    <mergeCell ref="E810:F810"/>
    <mergeCell ref="E811:F811"/>
    <mergeCell ref="E812:F812"/>
    <mergeCell ref="E813:F813"/>
    <mergeCell ref="E814:F814"/>
    <mergeCell ref="E815:F815"/>
    <mergeCell ref="E816:F816"/>
    <mergeCell ref="E817:F817"/>
    <mergeCell ref="E818:F818"/>
    <mergeCell ref="E801:F801"/>
    <mergeCell ref="E802:F802"/>
    <mergeCell ref="E803:F803"/>
    <mergeCell ref="E804:F804"/>
    <mergeCell ref="E805:F805"/>
    <mergeCell ref="E806:F806"/>
    <mergeCell ref="E807:F807"/>
    <mergeCell ref="E808:F808"/>
    <mergeCell ref="E809:F809"/>
    <mergeCell ref="E792:F792"/>
    <mergeCell ref="E793:F793"/>
    <mergeCell ref="E794:F794"/>
    <mergeCell ref="E795:F795"/>
    <mergeCell ref="E796:F796"/>
    <mergeCell ref="E797:F797"/>
    <mergeCell ref="E798:F798"/>
    <mergeCell ref="E799:F799"/>
    <mergeCell ref="E800:F800"/>
    <mergeCell ref="E783:F783"/>
    <mergeCell ref="E784:F784"/>
    <mergeCell ref="E785:F785"/>
    <mergeCell ref="E786:F786"/>
    <mergeCell ref="E787:F787"/>
    <mergeCell ref="E788:F788"/>
    <mergeCell ref="E789:F789"/>
    <mergeCell ref="E790:F790"/>
    <mergeCell ref="E791:F791"/>
    <mergeCell ref="E774:F774"/>
    <mergeCell ref="E775:F775"/>
    <mergeCell ref="E776:F776"/>
    <mergeCell ref="E777:F777"/>
    <mergeCell ref="E778:F778"/>
    <mergeCell ref="E779:F779"/>
    <mergeCell ref="E780:F780"/>
    <mergeCell ref="E781:F781"/>
    <mergeCell ref="E782:F782"/>
    <mergeCell ref="E765:F765"/>
    <mergeCell ref="E766:F766"/>
    <mergeCell ref="E767:F767"/>
    <mergeCell ref="E768:F768"/>
    <mergeCell ref="E769:F769"/>
    <mergeCell ref="E770:F770"/>
    <mergeCell ref="E771:F771"/>
    <mergeCell ref="E772:F772"/>
    <mergeCell ref="E773:F773"/>
    <mergeCell ref="E756:F756"/>
    <mergeCell ref="E757:F757"/>
    <mergeCell ref="E758:F758"/>
    <mergeCell ref="E759:F759"/>
    <mergeCell ref="E760:F760"/>
    <mergeCell ref="E761:F761"/>
    <mergeCell ref="E762:F762"/>
    <mergeCell ref="E763:F763"/>
    <mergeCell ref="E764:F764"/>
    <mergeCell ref="E747:F747"/>
    <mergeCell ref="E748:F748"/>
    <mergeCell ref="E749:F749"/>
    <mergeCell ref="E750:F750"/>
    <mergeCell ref="E751:F751"/>
    <mergeCell ref="E752:F752"/>
    <mergeCell ref="E753:F753"/>
    <mergeCell ref="E754:F754"/>
    <mergeCell ref="E755:F755"/>
    <mergeCell ref="E738:F738"/>
    <mergeCell ref="E739:F739"/>
    <mergeCell ref="E740:F740"/>
    <mergeCell ref="E741:F741"/>
    <mergeCell ref="E742:F742"/>
    <mergeCell ref="E743:F743"/>
    <mergeCell ref="E744:F744"/>
    <mergeCell ref="E745:F745"/>
    <mergeCell ref="E746:F746"/>
    <mergeCell ref="E729:F729"/>
    <mergeCell ref="E730:F730"/>
    <mergeCell ref="E731:F731"/>
    <mergeCell ref="E732:F732"/>
    <mergeCell ref="E733:F733"/>
    <mergeCell ref="E734:F734"/>
    <mergeCell ref="E735:F735"/>
    <mergeCell ref="E736:F736"/>
    <mergeCell ref="E737:F737"/>
    <mergeCell ref="E720:F720"/>
    <mergeCell ref="E721:F721"/>
    <mergeCell ref="E722:F722"/>
    <mergeCell ref="E723:F723"/>
    <mergeCell ref="E724:F724"/>
    <mergeCell ref="E725:F725"/>
    <mergeCell ref="E726:F726"/>
    <mergeCell ref="E727:F727"/>
    <mergeCell ref="E728:F728"/>
    <mergeCell ref="E368:F368"/>
    <mergeCell ref="E712:F712"/>
    <mergeCell ref="E713:F713"/>
    <mergeCell ref="E714:F714"/>
    <mergeCell ref="E715:F715"/>
    <mergeCell ref="E716:F716"/>
    <mergeCell ref="E717:F717"/>
    <mergeCell ref="E718:F718"/>
    <mergeCell ref="E719:F719"/>
    <mergeCell ref="E386:F386"/>
    <mergeCell ref="E387:F387"/>
    <mergeCell ref="E388:F388"/>
    <mergeCell ref="E389:F389"/>
    <mergeCell ref="E390:F390"/>
    <mergeCell ref="E391:F391"/>
    <mergeCell ref="E392:F392"/>
    <mergeCell ref="E393:F393"/>
    <mergeCell ref="E394:F394"/>
    <mergeCell ref="E395:F395"/>
    <mergeCell ref="E396:F396"/>
    <mergeCell ref="E397:F397"/>
    <mergeCell ref="E398:F398"/>
    <mergeCell ref="E399:F399"/>
    <mergeCell ref="E400:F400"/>
    <mergeCell ref="E359:F359"/>
    <mergeCell ref="E360:F360"/>
    <mergeCell ref="E361:F361"/>
    <mergeCell ref="E362:F362"/>
    <mergeCell ref="E363:F363"/>
    <mergeCell ref="E364:F364"/>
    <mergeCell ref="E365:F365"/>
    <mergeCell ref="E366:F366"/>
    <mergeCell ref="E367:F367"/>
    <mergeCell ref="E350:F350"/>
    <mergeCell ref="E351:F351"/>
    <mergeCell ref="E352:F352"/>
    <mergeCell ref="E353:F353"/>
    <mergeCell ref="E354:F354"/>
    <mergeCell ref="E355:F355"/>
    <mergeCell ref="E356:F356"/>
    <mergeCell ref="E357:F357"/>
    <mergeCell ref="E358:F358"/>
    <mergeCell ref="E341:F341"/>
    <mergeCell ref="E342:F342"/>
    <mergeCell ref="E343:F343"/>
    <mergeCell ref="E344:F344"/>
    <mergeCell ref="E345:F345"/>
    <mergeCell ref="E346:F346"/>
    <mergeCell ref="E347:F347"/>
    <mergeCell ref="E348:F348"/>
    <mergeCell ref="E349:F349"/>
    <mergeCell ref="E332:F332"/>
    <mergeCell ref="E333:F333"/>
    <mergeCell ref="E334:F334"/>
    <mergeCell ref="E335:F335"/>
    <mergeCell ref="E336:F336"/>
    <mergeCell ref="E337:F337"/>
    <mergeCell ref="E338:F338"/>
    <mergeCell ref="E339:F339"/>
    <mergeCell ref="E340:F340"/>
    <mergeCell ref="E323:F323"/>
    <mergeCell ref="E324:F324"/>
    <mergeCell ref="E325:F325"/>
    <mergeCell ref="E326:F326"/>
    <mergeCell ref="E327:F327"/>
    <mergeCell ref="E328:F328"/>
    <mergeCell ref="E329:F329"/>
    <mergeCell ref="E330:F330"/>
    <mergeCell ref="E331:F331"/>
    <mergeCell ref="E314:F314"/>
    <mergeCell ref="E315:F315"/>
    <mergeCell ref="E316:F316"/>
    <mergeCell ref="E317:F317"/>
    <mergeCell ref="E318:F318"/>
    <mergeCell ref="E319:F319"/>
    <mergeCell ref="E320:F320"/>
    <mergeCell ref="E321:F321"/>
    <mergeCell ref="E322:F322"/>
    <mergeCell ref="E305:F305"/>
    <mergeCell ref="E306:F306"/>
    <mergeCell ref="E307:F307"/>
    <mergeCell ref="E308:F308"/>
    <mergeCell ref="E309:F309"/>
    <mergeCell ref="E310:F310"/>
    <mergeCell ref="E311:F311"/>
    <mergeCell ref="E312:F312"/>
    <mergeCell ref="E313:F313"/>
    <mergeCell ref="E296:F296"/>
    <mergeCell ref="E297:F297"/>
    <mergeCell ref="E298:F298"/>
    <mergeCell ref="E299:F299"/>
    <mergeCell ref="E300:F300"/>
    <mergeCell ref="E301:F301"/>
    <mergeCell ref="E302:F302"/>
    <mergeCell ref="E303:F303"/>
    <mergeCell ref="E304:F304"/>
    <mergeCell ref="E287:F287"/>
    <mergeCell ref="E288:F288"/>
    <mergeCell ref="E289:F289"/>
    <mergeCell ref="E290:F290"/>
    <mergeCell ref="E291:F291"/>
    <mergeCell ref="E292:F292"/>
    <mergeCell ref="E293:F293"/>
    <mergeCell ref="E294:F294"/>
    <mergeCell ref="E295:F295"/>
    <mergeCell ref="E278:F278"/>
    <mergeCell ref="E279:F279"/>
    <mergeCell ref="E280:F280"/>
    <mergeCell ref="E281:F281"/>
    <mergeCell ref="E282:F282"/>
    <mergeCell ref="E283:F283"/>
    <mergeCell ref="E284:F284"/>
    <mergeCell ref="E285:F285"/>
    <mergeCell ref="E286:F286"/>
    <mergeCell ref="E269:F269"/>
    <mergeCell ref="E270:F270"/>
    <mergeCell ref="E271:F271"/>
    <mergeCell ref="E272:F272"/>
    <mergeCell ref="E273:F273"/>
    <mergeCell ref="E274:F274"/>
    <mergeCell ref="E275:F275"/>
    <mergeCell ref="E276:F276"/>
    <mergeCell ref="E277:F277"/>
    <mergeCell ref="E260:F260"/>
    <mergeCell ref="E261:F261"/>
    <mergeCell ref="E262:F262"/>
    <mergeCell ref="E263:F263"/>
    <mergeCell ref="E264:F264"/>
    <mergeCell ref="E265:F265"/>
    <mergeCell ref="E266:F266"/>
    <mergeCell ref="E267:F267"/>
    <mergeCell ref="E268:F268"/>
    <mergeCell ref="E251:F251"/>
    <mergeCell ref="E252:F252"/>
    <mergeCell ref="E253:F253"/>
    <mergeCell ref="E254:F254"/>
    <mergeCell ref="E255:F255"/>
    <mergeCell ref="E256:F256"/>
    <mergeCell ref="E257:F257"/>
    <mergeCell ref="E258:F258"/>
    <mergeCell ref="E259:F259"/>
    <mergeCell ref="E242:F242"/>
    <mergeCell ref="E243:F243"/>
    <mergeCell ref="E244:F244"/>
    <mergeCell ref="E245:F245"/>
    <mergeCell ref="E246:F246"/>
    <mergeCell ref="E247:F247"/>
    <mergeCell ref="E248:F248"/>
    <mergeCell ref="E249:F249"/>
    <mergeCell ref="E250:F250"/>
    <mergeCell ref="E233:F233"/>
    <mergeCell ref="E234:F234"/>
    <mergeCell ref="E235:F235"/>
    <mergeCell ref="E236:F236"/>
    <mergeCell ref="E237:F237"/>
    <mergeCell ref="E238:F238"/>
    <mergeCell ref="E239:F239"/>
    <mergeCell ref="E240:F240"/>
    <mergeCell ref="E241:F241"/>
    <mergeCell ref="E224:F224"/>
    <mergeCell ref="E225:F225"/>
    <mergeCell ref="E226:F226"/>
    <mergeCell ref="E227:F227"/>
    <mergeCell ref="E228:F228"/>
    <mergeCell ref="E229:F229"/>
    <mergeCell ref="E230:F230"/>
    <mergeCell ref="E231:F231"/>
    <mergeCell ref="E232:F232"/>
    <mergeCell ref="E215:F215"/>
    <mergeCell ref="E216:F216"/>
    <mergeCell ref="E217:F217"/>
    <mergeCell ref="E218:F218"/>
    <mergeCell ref="E219:F219"/>
    <mergeCell ref="E220:F220"/>
    <mergeCell ref="E221:F221"/>
    <mergeCell ref="E222:F222"/>
    <mergeCell ref="E223:F223"/>
    <mergeCell ref="E206:F206"/>
    <mergeCell ref="E207:F207"/>
    <mergeCell ref="E208:F208"/>
    <mergeCell ref="E209:F209"/>
    <mergeCell ref="E210:F210"/>
    <mergeCell ref="E211:F211"/>
    <mergeCell ref="E212:F212"/>
    <mergeCell ref="E213:F213"/>
    <mergeCell ref="E214:F214"/>
    <mergeCell ref="E197:F197"/>
    <mergeCell ref="E198:F198"/>
    <mergeCell ref="E199:F199"/>
    <mergeCell ref="E200:F200"/>
    <mergeCell ref="E201:F201"/>
    <mergeCell ref="E202:F202"/>
    <mergeCell ref="E203:F203"/>
    <mergeCell ref="E204:F204"/>
    <mergeCell ref="E205:F205"/>
    <mergeCell ref="E188:F188"/>
    <mergeCell ref="E189:F189"/>
    <mergeCell ref="E190:F190"/>
    <mergeCell ref="E191:F191"/>
    <mergeCell ref="E192:F192"/>
    <mergeCell ref="E193:F193"/>
    <mergeCell ref="E194:F194"/>
    <mergeCell ref="E195:F195"/>
    <mergeCell ref="E196:F196"/>
    <mergeCell ref="E179:F179"/>
    <mergeCell ref="E180:F180"/>
    <mergeCell ref="E181:F181"/>
    <mergeCell ref="E182:F182"/>
    <mergeCell ref="E183:F183"/>
    <mergeCell ref="E184:F184"/>
    <mergeCell ref="E185:F185"/>
    <mergeCell ref="E186:F186"/>
    <mergeCell ref="E187:F187"/>
    <mergeCell ref="E170:F170"/>
    <mergeCell ref="E171:F171"/>
    <mergeCell ref="E172:F172"/>
    <mergeCell ref="E173:F173"/>
    <mergeCell ref="E174:F174"/>
    <mergeCell ref="E175:F175"/>
    <mergeCell ref="E176:F176"/>
    <mergeCell ref="E177:F177"/>
    <mergeCell ref="E178:F178"/>
    <mergeCell ref="E161:F161"/>
    <mergeCell ref="E162:F162"/>
    <mergeCell ref="E163:F163"/>
    <mergeCell ref="E164:F164"/>
    <mergeCell ref="E165:F165"/>
    <mergeCell ref="E166:F166"/>
    <mergeCell ref="E167:F167"/>
    <mergeCell ref="E168:F168"/>
    <mergeCell ref="E169:F169"/>
    <mergeCell ref="E152:F152"/>
    <mergeCell ref="E153:F153"/>
    <mergeCell ref="E154:F154"/>
    <mergeCell ref="E155:F155"/>
    <mergeCell ref="E156:F156"/>
    <mergeCell ref="E157:F157"/>
    <mergeCell ref="E158:F158"/>
    <mergeCell ref="E159:F159"/>
    <mergeCell ref="E160:F160"/>
    <mergeCell ref="E143:F143"/>
    <mergeCell ref="E144:F144"/>
    <mergeCell ref="E145:F145"/>
    <mergeCell ref="E146:F146"/>
    <mergeCell ref="E147:F147"/>
    <mergeCell ref="E148:F148"/>
    <mergeCell ref="E149:F149"/>
    <mergeCell ref="E150:F150"/>
    <mergeCell ref="E151:F151"/>
    <mergeCell ref="E134:F134"/>
    <mergeCell ref="E135:F135"/>
    <mergeCell ref="E136:F136"/>
    <mergeCell ref="E137:F137"/>
    <mergeCell ref="E138:F138"/>
    <mergeCell ref="E139:F139"/>
    <mergeCell ref="E140:F140"/>
    <mergeCell ref="E141:F141"/>
    <mergeCell ref="E142:F142"/>
    <mergeCell ref="E125:F125"/>
    <mergeCell ref="E126:F126"/>
    <mergeCell ref="E127:F127"/>
    <mergeCell ref="E128:F128"/>
    <mergeCell ref="E129:F129"/>
    <mergeCell ref="E130:F130"/>
    <mergeCell ref="E131:F131"/>
    <mergeCell ref="E132:F132"/>
    <mergeCell ref="E133:F133"/>
    <mergeCell ref="E116:F116"/>
    <mergeCell ref="E117:F117"/>
    <mergeCell ref="E118:F118"/>
    <mergeCell ref="E119:F119"/>
    <mergeCell ref="E120:F120"/>
    <mergeCell ref="E121:F121"/>
    <mergeCell ref="E122:F122"/>
    <mergeCell ref="E123:F123"/>
    <mergeCell ref="E124:F124"/>
    <mergeCell ref="E107:F107"/>
    <mergeCell ref="E108:F108"/>
    <mergeCell ref="E109:F109"/>
    <mergeCell ref="E110:F110"/>
    <mergeCell ref="E111:F111"/>
    <mergeCell ref="E112:F112"/>
    <mergeCell ref="E113:F113"/>
    <mergeCell ref="E114:F114"/>
    <mergeCell ref="E115:F115"/>
    <mergeCell ref="E98:F98"/>
    <mergeCell ref="E99:F99"/>
    <mergeCell ref="E100:F100"/>
    <mergeCell ref="E101:F101"/>
    <mergeCell ref="E102:F102"/>
    <mergeCell ref="E103:F103"/>
    <mergeCell ref="E104:F104"/>
    <mergeCell ref="E105:F105"/>
    <mergeCell ref="E106:F106"/>
    <mergeCell ref="E89:F89"/>
    <mergeCell ref="E90:F90"/>
    <mergeCell ref="E91:F91"/>
    <mergeCell ref="E92:F92"/>
    <mergeCell ref="E93:F93"/>
    <mergeCell ref="E94:F94"/>
    <mergeCell ref="E95:F95"/>
    <mergeCell ref="E96:F96"/>
    <mergeCell ref="E97:F97"/>
    <mergeCell ref="E80:F80"/>
    <mergeCell ref="E81:F81"/>
    <mergeCell ref="E82:F82"/>
    <mergeCell ref="E83:F83"/>
    <mergeCell ref="E84:F84"/>
    <mergeCell ref="E85:F85"/>
    <mergeCell ref="E86:F86"/>
    <mergeCell ref="E87:F87"/>
    <mergeCell ref="E88:F88"/>
    <mergeCell ref="E71:F71"/>
    <mergeCell ref="E72:F72"/>
    <mergeCell ref="E73:F73"/>
    <mergeCell ref="E74:F74"/>
    <mergeCell ref="E75:F75"/>
    <mergeCell ref="E76:F76"/>
    <mergeCell ref="E77:F77"/>
    <mergeCell ref="E78:F78"/>
    <mergeCell ref="E79:F79"/>
    <mergeCell ref="E62:F62"/>
    <mergeCell ref="E63:F63"/>
    <mergeCell ref="E64:F64"/>
    <mergeCell ref="E65:F65"/>
    <mergeCell ref="E66:F66"/>
    <mergeCell ref="E67:F67"/>
    <mergeCell ref="E68:F68"/>
    <mergeCell ref="E69:F69"/>
    <mergeCell ref="E70:F70"/>
    <mergeCell ref="E53:F53"/>
    <mergeCell ref="E54:F54"/>
    <mergeCell ref="E55:F55"/>
    <mergeCell ref="E56:F56"/>
    <mergeCell ref="E57:F57"/>
    <mergeCell ref="E58:F58"/>
    <mergeCell ref="E59:F59"/>
    <mergeCell ref="E60:F60"/>
    <mergeCell ref="E61:F61"/>
    <mergeCell ref="E44:F44"/>
    <mergeCell ref="E45:F45"/>
    <mergeCell ref="E46:F46"/>
    <mergeCell ref="E47:F47"/>
    <mergeCell ref="E48:F48"/>
    <mergeCell ref="E49:F49"/>
    <mergeCell ref="E50:F50"/>
    <mergeCell ref="E51:F51"/>
    <mergeCell ref="E52:F52"/>
    <mergeCell ref="E35:F35"/>
    <mergeCell ref="E36:F36"/>
    <mergeCell ref="E37:F37"/>
    <mergeCell ref="E38:F38"/>
    <mergeCell ref="E39:F39"/>
    <mergeCell ref="E40:F40"/>
    <mergeCell ref="E41:F41"/>
    <mergeCell ref="E42:F42"/>
    <mergeCell ref="E43:F43"/>
    <mergeCell ref="C4:G4"/>
    <mergeCell ref="C5:G5"/>
    <mergeCell ref="C6:G6"/>
    <mergeCell ref="C7:G7"/>
    <mergeCell ref="C8:G8"/>
    <mergeCell ref="C9:G9"/>
    <mergeCell ref="C10:G10"/>
    <mergeCell ref="C11:G11"/>
    <mergeCell ref="E34:F34"/>
  </mergeCells>
  <conditionalFormatting sqref="I1:Z986">
    <cfRule type="expression" dxfId="14" priority="2">
      <formula>AND(ISBLANK(I1), NOT(ISBLANK(H1)))</formula>
    </cfRule>
  </conditionalFormatting>
  <conditionalFormatting sqref="X3">
    <cfRule type="colorScale" priority="3">
      <colorScale>
        <cfvo type="min"/>
        <cfvo type="max"/>
        <color rgb="FFFFFFFF"/>
        <color rgb="FF57BB8A"/>
      </colorScale>
    </cfRule>
  </conditionalFormatting>
  <conditionalFormatting sqref="X1:Z2">
    <cfRule type="expression" dxfId="13" priority="1">
      <formula>AND(ISBLANK(X1), NOT(ISBLANK(V1)))</formula>
    </cfRule>
  </conditionalFormatting>
  <dataValidations count="4">
    <dataValidation type="list" allowBlank="1" showErrorMessage="1" sqref="O2:O13" xr:uid="{00000000-0002-0000-0100-000000000000}">
      <formula1>"Functional,Non-functional"</formula1>
    </dataValidation>
    <dataValidation type="list" allowBlank="1" sqref="S2:S13" xr:uid="{00000000-0002-0000-0100-000001000000}">
      <formula1>"Numerical,Character,String,Boolean,List,Tuple,Dictionary,Arbitrary,SUT Instance,Enum"</formula1>
    </dataValidation>
    <dataValidation type="list" allowBlank="1" sqref="P2:P13" xr:uid="{00000000-0002-0000-0100-000002000000}">
      <formula1>"Different Paths,Round Trip,Invariant,Idempotence,Structural Induction,Hard to Prove Easy to Verify,Test Oracle,Mutation"</formula1>
    </dataValidation>
    <dataValidation type="list" allowBlank="1" sqref="N2:N13" xr:uid="{00000000-0002-0000-0100-000003000000}">
      <formula1>"Functionality,Environment,Integration"</formula1>
    </dataValidation>
  </dataValidations>
  <pageMargins left="0.7" right="0.7" top="0.75" bottom="0.75" header="0.3" footer="0.3"/>
  <tableParts count="2">
    <tablePart r:id="rId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outlinePr summaryBelow="0" summaryRight="0"/>
  </sheetPr>
  <dimension ref="A1:AC986"/>
  <sheetViews>
    <sheetView workbookViewId="0">
      <pane ySplit="1" topLeftCell="A2" activePane="bottomLeft" state="frozen"/>
      <selection pane="bottomLeft" activeCell="B3" sqref="B3"/>
    </sheetView>
  </sheetViews>
  <sheetFormatPr defaultColWidth="12.5703125" defaultRowHeight="15.75" customHeight="1" x14ac:dyDescent="0.2"/>
  <cols>
    <col min="1" max="1" width="3.42578125" customWidth="1"/>
    <col min="2" max="2" width="24.7109375" customWidth="1"/>
    <col min="3" max="3" width="21.42578125" customWidth="1"/>
    <col min="4" max="4" width="17.7109375" customWidth="1"/>
    <col min="5" max="5" width="22.85546875" customWidth="1"/>
    <col min="6" max="6" width="12.5703125" customWidth="1"/>
    <col min="7" max="7" width="23.42578125" customWidth="1"/>
    <col min="8" max="8" width="14.5703125" customWidth="1"/>
    <col min="9" max="9" width="24" customWidth="1"/>
    <col min="10" max="10" width="33.28515625" customWidth="1"/>
    <col min="11" max="11" width="23.5703125" customWidth="1"/>
    <col min="12" max="12" width="20.5703125" customWidth="1"/>
    <col min="13" max="13" width="21.140625" customWidth="1"/>
    <col min="14" max="14" width="19.7109375" customWidth="1"/>
    <col min="15" max="15" width="23.7109375" customWidth="1"/>
    <col min="16" max="16" width="16.42578125" customWidth="1"/>
    <col min="17" max="17" width="18.42578125" customWidth="1"/>
    <col min="18" max="18" width="19.140625" customWidth="1"/>
    <col min="19" max="19" width="22.7109375" customWidth="1"/>
    <col min="20" max="20" width="13.85546875" customWidth="1"/>
    <col min="21" max="21" width="15.5703125" customWidth="1"/>
    <col min="22" max="22" width="16.140625" customWidth="1"/>
    <col min="23" max="23" width="14.7109375" customWidth="1"/>
    <col min="24" max="24" width="19" customWidth="1"/>
    <col min="26" max="26" width="46" customWidth="1"/>
  </cols>
  <sheetData>
    <row r="1" spans="1:29" ht="51.75" customHeight="1" x14ac:dyDescent="0.2">
      <c r="A1" s="26"/>
      <c r="B1" s="27" t="s">
        <v>32</v>
      </c>
      <c r="C1" s="28" t="s">
        <v>33</v>
      </c>
      <c r="D1" s="28" t="s">
        <v>34</v>
      </c>
      <c r="E1" s="28" t="s">
        <v>35</v>
      </c>
      <c r="F1" s="29" t="s">
        <v>36</v>
      </c>
      <c r="G1" s="30" t="s">
        <v>37</v>
      </c>
      <c r="H1" s="26"/>
      <c r="I1" s="27" t="s">
        <v>38</v>
      </c>
      <c r="J1" s="28" t="s">
        <v>39</v>
      </c>
      <c r="K1" s="28" t="s">
        <v>40</v>
      </c>
      <c r="L1" s="28" t="s">
        <v>41</v>
      </c>
      <c r="M1" s="28" t="s">
        <v>42</v>
      </c>
      <c r="N1" s="28" t="s">
        <v>43</v>
      </c>
      <c r="O1" s="28" t="s">
        <v>44</v>
      </c>
      <c r="P1" s="28" t="s">
        <v>45</v>
      </c>
      <c r="Q1" s="28" t="s">
        <v>46</v>
      </c>
      <c r="R1" s="28" t="s">
        <v>47</v>
      </c>
      <c r="S1" s="29" t="s">
        <v>48</v>
      </c>
      <c r="T1" s="28" t="s">
        <v>49</v>
      </c>
      <c r="U1" s="28" t="s">
        <v>50</v>
      </c>
      <c r="V1" s="28" t="s">
        <v>51</v>
      </c>
      <c r="W1" s="28" t="s">
        <v>52</v>
      </c>
      <c r="X1" s="28" t="s">
        <v>53</v>
      </c>
      <c r="Y1" s="29" t="s">
        <v>54</v>
      </c>
      <c r="Z1" s="30" t="s">
        <v>55</v>
      </c>
      <c r="AA1" s="26"/>
      <c r="AB1" s="26"/>
      <c r="AC1" s="26"/>
    </row>
    <row r="2" spans="1:29" ht="38.25" x14ac:dyDescent="0.2">
      <c r="B2" s="31" t="str">
        <f>HYPERLINK("https://archive.ph/MVXQx", "crate")</f>
        <v>crate</v>
      </c>
      <c r="C2" s="32" t="s">
        <v>17</v>
      </c>
      <c r="D2" s="33" t="s">
        <v>106</v>
      </c>
      <c r="E2" s="33" t="str">
        <f>SUM(I:I) &amp; "/10.798 (" &amp; TEXT(SUM(I:I)/10798*100, "00.00") &amp; "%)"</f>
        <v>2/10.798 (0.000%)</v>
      </c>
      <c r="F2" s="33" t="s">
        <v>107</v>
      </c>
      <c r="G2" s="34" t="s">
        <v>108</v>
      </c>
      <c r="I2" s="35">
        <v>1</v>
      </c>
      <c r="J2" s="36" t="s">
        <v>109</v>
      </c>
      <c r="K2" s="37" t="s">
        <v>110</v>
      </c>
      <c r="L2" s="37">
        <v>1</v>
      </c>
      <c r="M2" s="37" t="s">
        <v>66</v>
      </c>
      <c r="N2" s="9" t="s">
        <v>62</v>
      </c>
      <c r="O2" s="9" t="s">
        <v>63</v>
      </c>
      <c r="P2" s="38" t="s">
        <v>24</v>
      </c>
      <c r="Q2" s="37" t="s">
        <v>66</v>
      </c>
      <c r="R2" s="36" t="s">
        <v>111</v>
      </c>
      <c r="S2" s="9" t="s">
        <v>65</v>
      </c>
      <c r="T2" s="37" t="s">
        <v>61</v>
      </c>
      <c r="U2" s="37" t="s">
        <v>61</v>
      </c>
      <c r="V2" s="37" t="s">
        <v>61</v>
      </c>
      <c r="W2" s="37" t="s">
        <v>66</v>
      </c>
      <c r="X2" s="37" t="s">
        <v>66</v>
      </c>
      <c r="Y2" s="37" t="s">
        <v>67</v>
      </c>
      <c r="Z2" s="39" t="s">
        <v>59</v>
      </c>
      <c r="AA2" s="40"/>
      <c r="AB2" s="40"/>
      <c r="AC2" s="40"/>
    </row>
    <row r="3" spans="1:29" ht="25.5" x14ac:dyDescent="0.2">
      <c r="A3" s="26"/>
      <c r="B3" s="26"/>
      <c r="C3" s="26"/>
      <c r="D3" s="26"/>
      <c r="E3" s="26"/>
      <c r="F3" s="26"/>
      <c r="I3" s="52">
        <v>1</v>
      </c>
      <c r="J3" s="53" t="s">
        <v>112</v>
      </c>
      <c r="K3" s="54" t="s">
        <v>113</v>
      </c>
      <c r="L3" s="54">
        <v>2</v>
      </c>
      <c r="M3" s="54" t="s">
        <v>61</v>
      </c>
      <c r="N3" s="55" t="s">
        <v>62</v>
      </c>
      <c r="O3" s="55" t="s">
        <v>63</v>
      </c>
      <c r="P3" s="56" t="s">
        <v>18</v>
      </c>
      <c r="Q3" s="54" t="s">
        <v>61</v>
      </c>
      <c r="R3" s="53" t="s">
        <v>114</v>
      </c>
      <c r="S3" s="55" t="s">
        <v>115</v>
      </c>
      <c r="T3" s="54" t="s">
        <v>61</v>
      </c>
      <c r="U3" s="54" t="s">
        <v>66</v>
      </c>
      <c r="V3" s="54" t="s">
        <v>61</v>
      </c>
      <c r="W3" s="54" t="s">
        <v>66</v>
      </c>
      <c r="X3" s="54" t="s">
        <v>66</v>
      </c>
      <c r="Y3" s="54" t="s">
        <v>67</v>
      </c>
      <c r="Z3" s="60" t="s">
        <v>116</v>
      </c>
    </row>
    <row r="4" spans="1:29" ht="47.25" customHeight="1" x14ac:dyDescent="0.2">
      <c r="A4" s="26"/>
      <c r="B4" s="46" t="s">
        <v>9</v>
      </c>
      <c r="C4" s="110" t="s">
        <v>74</v>
      </c>
      <c r="D4" s="111"/>
      <c r="E4" s="111"/>
      <c r="F4" s="111"/>
      <c r="G4" s="112"/>
      <c r="O4" s="58"/>
    </row>
    <row r="5" spans="1:29" ht="15.75" customHeight="1" x14ac:dyDescent="0.2">
      <c r="A5" s="26"/>
      <c r="B5" s="48" t="s">
        <v>30</v>
      </c>
      <c r="C5" s="113" t="s">
        <v>80</v>
      </c>
      <c r="D5" s="114"/>
      <c r="E5" s="114"/>
      <c r="F5" s="114"/>
      <c r="G5" s="115"/>
      <c r="O5" s="58"/>
    </row>
    <row r="6" spans="1:29" ht="12.75" x14ac:dyDescent="0.2">
      <c r="A6" s="26"/>
      <c r="B6" s="49" t="s">
        <v>21</v>
      </c>
      <c r="C6" s="116" t="s">
        <v>81</v>
      </c>
      <c r="D6" s="117"/>
      <c r="E6" s="117"/>
      <c r="F6" s="117"/>
      <c r="G6" s="118"/>
      <c r="O6" s="58"/>
    </row>
    <row r="7" spans="1:29" ht="12.75" x14ac:dyDescent="0.2">
      <c r="A7" s="26"/>
      <c r="B7" s="50" t="s">
        <v>18</v>
      </c>
      <c r="C7" s="119" t="s">
        <v>83</v>
      </c>
      <c r="D7" s="117"/>
      <c r="E7" s="117"/>
      <c r="F7" s="117"/>
      <c r="G7" s="118"/>
      <c r="O7" s="58"/>
    </row>
    <row r="8" spans="1:29" ht="12.75" x14ac:dyDescent="0.2">
      <c r="A8" s="26"/>
      <c r="B8" s="49" t="s">
        <v>24</v>
      </c>
      <c r="C8" s="116" t="s">
        <v>89</v>
      </c>
      <c r="D8" s="117"/>
      <c r="E8" s="117"/>
      <c r="F8" s="117"/>
      <c r="G8" s="118"/>
      <c r="O8" s="58"/>
    </row>
    <row r="9" spans="1:29" ht="25.5" x14ac:dyDescent="0.2">
      <c r="A9" s="26"/>
      <c r="B9" s="50" t="s">
        <v>28</v>
      </c>
      <c r="C9" s="119" t="s">
        <v>91</v>
      </c>
      <c r="D9" s="117"/>
      <c r="E9" s="117"/>
      <c r="F9" s="117"/>
      <c r="G9" s="118"/>
      <c r="O9" s="58"/>
    </row>
    <row r="10" spans="1:29" ht="12.75" x14ac:dyDescent="0.2">
      <c r="A10" s="26"/>
      <c r="B10" s="49" t="s">
        <v>31</v>
      </c>
      <c r="C10" s="116" t="s">
        <v>94</v>
      </c>
      <c r="D10" s="117"/>
      <c r="E10" s="117"/>
      <c r="F10" s="117"/>
      <c r="G10" s="118"/>
      <c r="O10" s="58"/>
    </row>
    <row r="11" spans="1:29" ht="12.75" x14ac:dyDescent="0.2">
      <c r="A11" s="26"/>
      <c r="B11" s="51" t="s">
        <v>26</v>
      </c>
      <c r="C11" s="120" t="s">
        <v>100</v>
      </c>
      <c r="D11" s="121"/>
      <c r="E11" s="121"/>
      <c r="F11" s="121"/>
      <c r="G11" s="122"/>
      <c r="O11" s="58"/>
    </row>
    <row r="12" spans="1:29" ht="12.75" x14ac:dyDescent="0.2">
      <c r="D12" s="6"/>
      <c r="E12" s="6"/>
      <c r="F12" s="6"/>
      <c r="G12" s="6"/>
      <c r="O12" s="58"/>
    </row>
    <row r="13" spans="1:29" ht="12.75" x14ac:dyDescent="0.2">
      <c r="D13" s="6"/>
      <c r="E13" s="6"/>
      <c r="F13" s="6"/>
      <c r="G13" s="6"/>
      <c r="O13" s="58"/>
    </row>
    <row r="14" spans="1:29" ht="12.75" x14ac:dyDescent="0.2">
      <c r="D14" s="6"/>
      <c r="E14" s="6"/>
      <c r="F14" s="6"/>
      <c r="G14" s="6"/>
      <c r="O14" s="58"/>
    </row>
    <row r="15" spans="1:29" ht="12.75" x14ac:dyDescent="0.2">
      <c r="C15" s="61"/>
      <c r="D15" s="6"/>
      <c r="E15" s="6"/>
      <c r="F15" s="6"/>
      <c r="G15" s="6"/>
      <c r="O15" s="58"/>
    </row>
    <row r="16" spans="1:29" ht="12.75" x14ac:dyDescent="0.2">
      <c r="C16" s="61"/>
      <c r="D16" s="6"/>
      <c r="E16" s="6"/>
      <c r="F16" s="6"/>
      <c r="G16" s="6"/>
      <c r="O16" s="58"/>
      <c r="V16" s="40"/>
      <c r="W16" s="40"/>
    </row>
    <row r="17" spans="3:29" ht="12.75" x14ac:dyDescent="0.2">
      <c r="C17" s="61"/>
      <c r="D17" s="6"/>
      <c r="E17" s="6"/>
      <c r="F17" s="6"/>
      <c r="G17" s="6"/>
      <c r="O17" s="58"/>
      <c r="V17" s="40"/>
      <c r="W17" s="40"/>
      <c r="X17" s="40"/>
      <c r="Y17" s="40"/>
      <c r="Z17" s="40"/>
      <c r="AA17" s="40"/>
      <c r="AB17" s="40"/>
      <c r="AC17" s="40"/>
    </row>
    <row r="18" spans="3:29" ht="12.75" x14ac:dyDescent="0.2">
      <c r="C18" s="61"/>
      <c r="D18" s="6"/>
      <c r="E18" s="6"/>
      <c r="F18" s="6"/>
      <c r="G18" s="6"/>
      <c r="O18" s="58"/>
      <c r="V18" s="40"/>
      <c r="W18" s="40"/>
      <c r="X18" s="40"/>
      <c r="Y18" s="40"/>
      <c r="Z18" s="40"/>
      <c r="AA18" s="40"/>
      <c r="AB18" s="40"/>
      <c r="AC18" s="40"/>
    </row>
    <row r="19" spans="3:29" ht="12.75" x14ac:dyDescent="0.2">
      <c r="C19" s="61"/>
      <c r="D19" s="6"/>
      <c r="E19" s="6"/>
      <c r="F19" s="6"/>
      <c r="G19" s="6"/>
      <c r="O19" s="58"/>
      <c r="V19" s="40"/>
      <c r="W19" s="40"/>
      <c r="X19" s="40"/>
      <c r="Y19" s="40"/>
      <c r="Z19" s="40"/>
      <c r="AA19" s="40"/>
      <c r="AB19" s="40"/>
      <c r="AC19" s="40"/>
    </row>
    <row r="20" spans="3:29" ht="12.75" x14ac:dyDescent="0.2">
      <c r="C20" s="61"/>
      <c r="D20" s="6"/>
      <c r="E20" s="6"/>
      <c r="F20" s="6"/>
      <c r="G20" s="6"/>
      <c r="O20" s="58"/>
      <c r="V20" s="40"/>
      <c r="W20" s="40"/>
      <c r="X20" s="40"/>
      <c r="Y20" s="40"/>
      <c r="Z20" s="40"/>
      <c r="AA20" s="40"/>
      <c r="AB20" s="40"/>
      <c r="AC20" s="40"/>
    </row>
    <row r="21" spans="3:29" ht="12.75" x14ac:dyDescent="0.2">
      <c r="C21" s="61"/>
      <c r="D21" s="6"/>
      <c r="E21" s="6"/>
      <c r="F21" s="6"/>
      <c r="G21" s="6"/>
      <c r="O21" s="58"/>
      <c r="V21" s="40"/>
      <c r="W21" s="40"/>
      <c r="X21" s="40"/>
      <c r="Y21" s="40"/>
      <c r="Z21" s="40"/>
      <c r="AA21" s="40"/>
      <c r="AB21" s="40"/>
      <c r="AC21" s="40"/>
    </row>
    <row r="22" spans="3:29" ht="12.75" x14ac:dyDescent="0.2">
      <c r="C22" s="61"/>
      <c r="D22" s="6"/>
      <c r="E22" s="6"/>
      <c r="F22" s="6"/>
      <c r="G22" s="6"/>
      <c r="O22" s="58"/>
      <c r="X22" s="40"/>
      <c r="Y22" s="40"/>
      <c r="Z22" s="40"/>
      <c r="AA22" s="40"/>
      <c r="AB22" s="40"/>
      <c r="AC22" s="40"/>
    </row>
    <row r="23" spans="3:29" ht="12.75" x14ac:dyDescent="0.2">
      <c r="C23" s="61"/>
      <c r="D23" s="6"/>
      <c r="E23" s="6"/>
      <c r="F23" s="6"/>
      <c r="G23" s="6"/>
      <c r="O23" s="58"/>
    </row>
    <row r="24" spans="3:29" ht="12.75" x14ac:dyDescent="0.2">
      <c r="C24" s="61"/>
      <c r="D24" s="6"/>
      <c r="E24" s="6"/>
      <c r="F24" s="6"/>
      <c r="G24" s="6"/>
      <c r="O24" s="58"/>
    </row>
    <row r="25" spans="3:29" ht="12.75" x14ac:dyDescent="0.2">
      <c r="C25" s="61"/>
      <c r="D25" s="6"/>
      <c r="E25" s="6"/>
      <c r="F25" s="6"/>
      <c r="G25" s="6"/>
      <c r="O25" s="58"/>
    </row>
    <row r="26" spans="3:29" ht="12.75" x14ac:dyDescent="0.2">
      <c r="C26" s="61"/>
      <c r="D26" s="6"/>
      <c r="E26" s="6"/>
      <c r="F26" s="6"/>
      <c r="G26" s="6"/>
      <c r="O26" s="58"/>
    </row>
    <row r="27" spans="3:29" ht="12.75" x14ac:dyDescent="0.2">
      <c r="C27" s="61"/>
      <c r="D27" s="6"/>
      <c r="E27" s="6"/>
      <c r="F27" s="6"/>
      <c r="G27" s="6"/>
      <c r="O27" s="58"/>
    </row>
    <row r="28" spans="3:29" ht="12.75" x14ac:dyDescent="0.2">
      <c r="C28" s="61"/>
      <c r="D28" s="6"/>
      <c r="E28" s="6"/>
      <c r="F28" s="6"/>
      <c r="G28" s="6"/>
      <c r="O28" s="58"/>
    </row>
    <row r="29" spans="3:29" ht="12.75" x14ac:dyDescent="0.2">
      <c r="C29" s="61"/>
      <c r="D29" s="6"/>
      <c r="E29" s="6"/>
      <c r="F29" s="6"/>
      <c r="G29" s="6"/>
      <c r="O29" s="58"/>
    </row>
    <row r="30" spans="3:29" ht="12.75" x14ac:dyDescent="0.2">
      <c r="C30" s="61"/>
      <c r="D30" s="6"/>
      <c r="E30" s="6"/>
      <c r="F30" s="6"/>
      <c r="G30" s="6"/>
      <c r="O30" s="58"/>
    </row>
    <row r="31" spans="3:29" ht="12.75" x14ac:dyDescent="0.2">
      <c r="C31" s="61"/>
      <c r="D31" s="6"/>
      <c r="E31" s="6"/>
      <c r="F31" s="6"/>
      <c r="G31" s="6"/>
      <c r="O31" s="58"/>
    </row>
    <row r="32" spans="3:29" ht="12.75" x14ac:dyDescent="0.2">
      <c r="D32" s="6"/>
      <c r="E32" s="6"/>
      <c r="F32" s="6"/>
      <c r="G32" s="6"/>
      <c r="O32" s="58"/>
    </row>
    <row r="33" spans="4:15" ht="12.75" x14ac:dyDescent="0.2">
      <c r="D33" s="6"/>
      <c r="E33" s="6"/>
      <c r="F33" s="6"/>
      <c r="G33" s="6"/>
      <c r="O33" s="58"/>
    </row>
    <row r="34" spans="4:15" ht="12.75" x14ac:dyDescent="0.2">
      <c r="E34" s="117"/>
      <c r="F34" s="117"/>
      <c r="O34" s="58"/>
    </row>
    <row r="35" spans="4:15" ht="12.75" x14ac:dyDescent="0.2">
      <c r="E35" s="117"/>
      <c r="F35" s="117"/>
      <c r="O35" s="58"/>
    </row>
    <row r="36" spans="4:15" ht="12.75" x14ac:dyDescent="0.2">
      <c r="E36" s="117"/>
      <c r="F36" s="117"/>
      <c r="O36" s="58"/>
    </row>
    <row r="37" spans="4:15" ht="12.75" x14ac:dyDescent="0.2">
      <c r="E37" s="117"/>
      <c r="F37" s="117"/>
      <c r="O37" s="58"/>
    </row>
    <row r="38" spans="4:15" ht="12.75" x14ac:dyDescent="0.2">
      <c r="E38" s="117"/>
      <c r="F38" s="117"/>
      <c r="O38" s="58"/>
    </row>
    <row r="39" spans="4:15" ht="12.75" x14ac:dyDescent="0.2">
      <c r="E39" s="117"/>
      <c r="F39" s="117"/>
      <c r="O39" s="58"/>
    </row>
    <row r="40" spans="4:15" ht="12.75" x14ac:dyDescent="0.2">
      <c r="E40" s="117"/>
      <c r="F40" s="117"/>
      <c r="O40" s="58"/>
    </row>
    <row r="41" spans="4:15" ht="12.75" x14ac:dyDescent="0.2">
      <c r="E41" s="117"/>
      <c r="F41" s="117"/>
      <c r="O41" s="58"/>
    </row>
    <row r="42" spans="4:15" ht="12.75" x14ac:dyDescent="0.2">
      <c r="E42" s="117"/>
      <c r="F42" s="117"/>
      <c r="O42" s="58"/>
    </row>
    <row r="43" spans="4:15" ht="12.75" x14ac:dyDescent="0.2">
      <c r="E43" s="117"/>
      <c r="F43" s="117"/>
      <c r="O43" s="58"/>
    </row>
    <row r="44" spans="4:15" ht="12.75" x14ac:dyDescent="0.2">
      <c r="E44" s="117"/>
      <c r="F44" s="117"/>
      <c r="O44" s="58"/>
    </row>
    <row r="45" spans="4:15" ht="12.75" x14ac:dyDescent="0.2">
      <c r="E45" s="117"/>
      <c r="F45" s="117"/>
      <c r="O45" s="58"/>
    </row>
    <row r="46" spans="4:15" ht="12.75" x14ac:dyDescent="0.2">
      <c r="E46" s="117"/>
      <c r="F46" s="117"/>
      <c r="O46" s="58"/>
    </row>
    <row r="47" spans="4:15" ht="12.75" x14ac:dyDescent="0.2">
      <c r="E47" s="117"/>
      <c r="F47" s="117"/>
      <c r="O47" s="58"/>
    </row>
    <row r="48" spans="4:15" ht="12.75" x14ac:dyDescent="0.2">
      <c r="E48" s="117"/>
      <c r="F48" s="117"/>
      <c r="O48" s="58"/>
    </row>
    <row r="49" spans="5:15" ht="12.75" x14ac:dyDescent="0.2">
      <c r="E49" s="117"/>
      <c r="F49" s="117"/>
      <c r="O49" s="58"/>
    </row>
    <row r="50" spans="5:15" ht="12.75" x14ac:dyDescent="0.2">
      <c r="E50" s="117"/>
      <c r="F50" s="117"/>
      <c r="O50" s="58"/>
    </row>
    <row r="51" spans="5:15" ht="12.75" x14ac:dyDescent="0.2">
      <c r="E51" s="117"/>
      <c r="F51" s="117"/>
      <c r="O51" s="58"/>
    </row>
    <row r="52" spans="5:15" ht="12.75" x14ac:dyDescent="0.2">
      <c r="E52" s="117"/>
      <c r="F52" s="117"/>
      <c r="O52" s="58"/>
    </row>
    <row r="53" spans="5:15" ht="12.75" x14ac:dyDescent="0.2">
      <c r="E53" s="117"/>
      <c r="F53" s="117"/>
      <c r="O53" s="58"/>
    </row>
    <row r="54" spans="5:15" ht="12.75" x14ac:dyDescent="0.2">
      <c r="E54" s="117"/>
      <c r="F54" s="117"/>
      <c r="O54" s="58"/>
    </row>
    <row r="55" spans="5:15" ht="12.75" x14ac:dyDescent="0.2">
      <c r="E55" s="117"/>
      <c r="F55" s="117"/>
      <c r="O55" s="58"/>
    </row>
    <row r="56" spans="5:15" ht="12.75" x14ac:dyDescent="0.2">
      <c r="E56" s="117"/>
      <c r="F56" s="117"/>
      <c r="O56" s="58"/>
    </row>
    <row r="57" spans="5:15" ht="12.75" x14ac:dyDescent="0.2">
      <c r="E57" s="117"/>
      <c r="F57" s="117"/>
      <c r="O57" s="58"/>
    </row>
    <row r="58" spans="5:15" ht="12.75" x14ac:dyDescent="0.2">
      <c r="E58" s="117"/>
      <c r="F58" s="117"/>
      <c r="O58" s="58"/>
    </row>
    <row r="59" spans="5:15" ht="12.75" x14ac:dyDescent="0.2">
      <c r="E59" s="117"/>
      <c r="F59" s="117"/>
      <c r="O59" s="58"/>
    </row>
    <row r="60" spans="5:15" ht="12.75" x14ac:dyDescent="0.2">
      <c r="E60" s="117"/>
      <c r="F60" s="117"/>
      <c r="O60" s="58"/>
    </row>
    <row r="61" spans="5:15" ht="12.75" x14ac:dyDescent="0.2">
      <c r="E61" s="117"/>
      <c r="F61" s="117"/>
      <c r="O61" s="58"/>
    </row>
    <row r="62" spans="5:15" ht="12.75" x14ac:dyDescent="0.2">
      <c r="E62" s="117"/>
      <c r="F62" s="117"/>
      <c r="O62" s="58"/>
    </row>
    <row r="63" spans="5:15" ht="12.75" x14ac:dyDescent="0.2">
      <c r="E63" s="117"/>
      <c r="F63" s="117"/>
      <c r="O63" s="58"/>
    </row>
    <row r="64" spans="5:15" ht="12.75" x14ac:dyDescent="0.2">
      <c r="E64" s="117"/>
      <c r="F64" s="117"/>
      <c r="O64" s="58"/>
    </row>
    <row r="65" spans="5:15" ht="12.75" x14ac:dyDescent="0.2">
      <c r="E65" s="117"/>
      <c r="F65" s="117"/>
      <c r="O65" s="58"/>
    </row>
    <row r="66" spans="5:15" ht="12.75" x14ac:dyDescent="0.2">
      <c r="E66" s="117"/>
      <c r="F66" s="117"/>
      <c r="O66" s="58"/>
    </row>
    <row r="67" spans="5:15" ht="12.75" x14ac:dyDescent="0.2">
      <c r="E67" s="117"/>
      <c r="F67" s="117"/>
      <c r="O67" s="58"/>
    </row>
    <row r="68" spans="5:15" ht="12.75" x14ac:dyDescent="0.2">
      <c r="E68" s="117"/>
      <c r="F68" s="117"/>
      <c r="O68" s="58"/>
    </row>
    <row r="69" spans="5:15" ht="12.75" x14ac:dyDescent="0.2">
      <c r="E69" s="117"/>
      <c r="F69" s="117"/>
      <c r="O69" s="58"/>
    </row>
    <row r="70" spans="5:15" ht="12.75" x14ac:dyDescent="0.2">
      <c r="E70" s="117"/>
      <c r="F70" s="117"/>
      <c r="O70" s="58"/>
    </row>
    <row r="71" spans="5:15" ht="12.75" x14ac:dyDescent="0.2">
      <c r="E71" s="117"/>
      <c r="F71" s="117"/>
      <c r="O71" s="58"/>
    </row>
    <row r="72" spans="5:15" ht="12.75" x14ac:dyDescent="0.2">
      <c r="E72" s="117"/>
      <c r="F72" s="117"/>
      <c r="O72" s="58"/>
    </row>
    <row r="73" spans="5:15" ht="12.75" x14ac:dyDescent="0.2">
      <c r="E73" s="117"/>
      <c r="F73" s="117"/>
      <c r="O73" s="58"/>
    </row>
    <row r="74" spans="5:15" ht="12.75" x14ac:dyDescent="0.2">
      <c r="E74" s="117"/>
      <c r="F74" s="117"/>
      <c r="O74" s="58"/>
    </row>
    <row r="75" spans="5:15" ht="12.75" x14ac:dyDescent="0.2">
      <c r="E75" s="117"/>
      <c r="F75" s="117"/>
      <c r="O75" s="58"/>
    </row>
    <row r="76" spans="5:15" ht="12.75" x14ac:dyDescent="0.2">
      <c r="E76" s="117"/>
      <c r="F76" s="117"/>
      <c r="O76" s="58"/>
    </row>
    <row r="77" spans="5:15" ht="12.75" x14ac:dyDescent="0.2">
      <c r="E77" s="117"/>
      <c r="F77" s="117"/>
      <c r="O77" s="58"/>
    </row>
    <row r="78" spans="5:15" ht="12.75" x14ac:dyDescent="0.2">
      <c r="E78" s="117"/>
      <c r="F78" s="117"/>
      <c r="O78" s="58"/>
    </row>
    <row r="79" spans="5:15" ht="12.75" x14ac:dyDescent="0.2">
      <c r="E79" s="117"/>
      <c r="F79" s="117"/>
      <c r="O79" s="58"/>
    </row>
    <row r="80" spans="5:15" ht="12.75" x14ac:dyDescent="0.2">
      <c r="E80" s="117"/>
      <c r="F80" s="117"/>
      <c r="O80" s="58"/>
    </row>
    <row r="81" spans="5:15" ht="12.75" x14ac:dyDescent="0.2">
      <c r="E81" s="117"/>
      <c r="F81" s="117"/>
      <c r="O81" s="58"/>
    </row>
    <row r="82" spans="5:15" ht="12.75" x14ac:dyDescent="0.2">
      <c r="E82" s="117"/>
      <c r="F82" s="117"/>
      <c r="O82" s="58"/>
    </row>
    <row r="83" spans="5:15" ht="12.75" x14ac:dyDescent="0.2">
      <c r="E83" s="117"/>
      <c r="F83" s="117"/>
      <c r="O83" s="58"/>
    </row>
    <row r="84" spans="5:15" ht="12.75" x14ac:dyDescent="0.2">
      <c r="E84" s="117"/>
      <c r="F84" s="117"/>
      <c r="O84" s="58"/>
    </row>
    <row r="85" spans="5:15" ht="12.75" x14ac:dyDescent="0.2">
      <c r="E85" s="117"/>
      <c r="F85" s="117"/>
      <c r="O85" s="58"/>
    </row>
    <row r="86" spans="5:15" ht="12.75" x14ac:dyDescent="0.2">
      <c r="E86" s="117"/>
      <c r="F86" s="117"/>
      <c r="O86" s="58"/>
    </row>
    <row r="87" spans="5:15" ht="12.75" x14ac:dyDescent="0.2">
      <c r="E87" s="117"/>
      <c r="F87" s="117"/>
      <c r="O87" s="58"/>
    </row>
    <row r="88" spans="5:15" ht="12.75" x14ac:dyDescent="0.2">
      <c r="E88" s="117"/>
      <c r="F88" s="117"/>
      <c r="O88" s="58"/>
    </row>
    <row r="89" spans="5:15" ht="12.75" x14ac:dyDescent="0.2">
      <c r="E89" s="117"/>
      <c r="F89" s="117"/>
      <c r="O89" s="58"/>
    </row>
    <row r="90" spans="5:15" ht="12.75" x14ac:dyDescent="0.2">
      <c r="E90" s="117"/>
      <c r="F90" s="117"/>
      <c r="O90" s="58"/>
    </row>
    <row r="91" spans="5:15" ht="12.75" x14ac:dyDescent="0.2">
      <c r="E91" s="117"/>
      <c r="F91" s="117"/>
      <c r="O91" s="58"/>
    </row>
    <row r="92" spans="5:15" ht="12.75" x14ac:dyDescent="0.2">
      <c r="E92" s="117"/>
      <c r="F92" s="117"/>
      <c r="O92" s="58"/>
    </row>
    <row r="93" spans="5:15" ht="12.75" x14ac:dyDescent="0.2">
      <c r="E93" s="117"/>
      <c r="F93" s="117"/>
      <c r="O93" s="58"/>
    </row>
    <row r="94" spans="5:15" ht="12.75" x14ac:dyDescent="0.2">
      <c r="E94" s="117"/>
      <c r="F94" s="117"/>
      <c r="O94" s="58"/>
    </row>
    <row r="95" spans="5:15" ht="12.75" x14ac:dyDescent="0.2">
      <c r="E95" s="117"/>
      <c r="F95" s="117"/>
      <c r="O95" s="58"/>
    </row>
    <row r="96" spans="5:15" ht="12.75" x14ac:dyDescent="0.2">
      <c r="E96" s="117"/>
      <c r="F96" s="117"/>
      <c r="O96" s="58"/>
    </row>
    <row r="97" spans="5:15" ht="12.75" x14ac:dyDescent="0.2">
      <c r="E97" s="117"/>
      <c r="F97" s="117"/>
      <c r="O97" s="58"/>
    </row>
    <row r="98" spans="5:15" ht="12.75" x14ac:dyDescent="0.2">
      <c r="E98" s="117"/>
      <c r="F98" s="117"/>
      <c r="O98" s="58"/>
    </row>
    <row r="99" spans="5:15" ht="12.75" x14ac:dyDescent="0.2">
      <c r="E99" s="117"/>
      <c r="F99" s="117"/>
      <c r="O99" s="58"/>
    </row>
    <row r="100" spans="5:15" ht="12.75" x14ac:dyDescent="0.2">
      <c r="E100" s="117"/>
      <c r="F100" s="117"/>
      <c r="O100" s="58"/>
    </row>
    <row r="101" spans="5:15" ht="12.75" x14ac:dyDescent="0.2">
      <c r="E101" s="117"/>
      <c r="F101" s="117"/>
      <c r="O101" s="58"/>
    </row>
    <row r="102" spans="5:15" ht="12.75" x14ac:dyDescent="0.2">
      <c r="E102" s="117"/>
      <c r="F102" s="117"/>
      <c r="O102" s="58"/>
    </row>
    <row r="103" spans="5:15" ht="12.75" x14ac:dyDescent="0.2">
      <c r="E103" s="117"/>
      <c r="F103" s="117"/>
      <c r="O103" s="58"/>
    </row>
    <row r="104" spans="5:15" ht="12.75" x14ac:dyDescent="0.2">
      <c r="E104" s="117"/>
      <c r="F104" s="117"/>
      <c r="O104" s="58"/>
    </row>
    <row r="105" spans="5:15" ht="12.75" x14ac:dyDescent="0.2">
      <c r="E105" s="117"/>
      <c r="F105" s="117"/>
      <c r="O105" s="58"/>
    </row>
    <row r="106" spans="5:15" ht="12.75" x14ac:dyDescent="0.2">
      <c r="E106" s="117"/>
      <c r="F106" s="117"/>
      <c r="O106" s="58"/>
    </row>
    <row r="107" spans="5:15" ht="12.75" x14ac:dyDescent="0.2">
      <c r="E107" s="117"/>
      <c r="F107" s="117"/>
      <c r="O107" s="58"/>
    </row>
    <row r="108" spans="5:15" ht="12.75" x14ac:dyDescent="0.2">
      <c r="E108" s="117"/>
      <c r="F108" s="117"/>
      <c r="O108" s="58"/>
    </row>
    <row r="109" spans="5:15" ht="12.75" x14ac:dyDescent="0.2">
      <c r="E109" s="117"/>
      <c r="F109" s="117"/>
      <c r="O109" s="58"/>
    </row>
    <row r="110" spans="5:15" ht="12.75" x14ac:dyDescent="0.2">
      <c r="E110" s="117"/>
      <c r="F110" s="117"/>
      <c r="O110" s="58"/>
    </row>
    <row r="111" spans="5:15" ht="12.75" x14ac:dyDescent="0.2">
      <c r="E111" s="117"/>
      <c r="F111" s="117"/>
      <c r="O111" s="58"/>
    </row>
    <row r="112" spans="5:15" ht="12.75" x14ac:dyDescent="0.2">
      <c r="E112" s="117"/>
      <c r="F112" s="117"/>
      <c r="O112" s="58"/>
    </row>
    <row r="113" spans="5:15" ht="12.75" x14ac:dyDescent="0.2">
      <c r="E113" s="117"/>
      <c r="F113" s="117"/>
      <c r="O113" s="58"/>
    </row>
    <row r="114" spans="5:15" ht="12.75" x14ac:dyDescent="0.2">
      <c r="E114" s="117"/>
      <c r="F114" s="117"/>
      <c r="O114" s="58"/>
    </row>
    <row r="115" spans="5:15" ht="12.75" x14ac:dyDescent="0.2">
      <c r="E115" s="117"/>
      <c r="F115" s="117"/>
      <c r="O115" s="58"/>
    </row>
    <row r="116" spans="5:15" ht="12.75" x14ac:dyDescent="0.2">
      <c r="E116" s="117"/>
      <c r="F116" s="117"/>
      <c r="O116" s="58"/>
    </row>
    <row r="117" spans="5:15" ht="12.75" x14ac:dyDescent="0.2">
      <c r="E117" s="117"/>
      <c r="F117" s="117"/>
      <c r="O117" s="58"/>
    </row>
    <row r="118" spans="5:15" ht="12.75" x14ac:dyDescent="0.2">
      <c r="E118" s="117"/>
      <c r="F118" s="117"/>
      <c r="O118" s="58"/>
    </row>
    <row r="119" spans="5:15" ht="12.75" x14ac:dyDescent="0.2">
      <c r="E119" s="117"/>
      <c r="F119" s="117"/>
      <c r="O119" s="58"/>
    </row>
    <row r="120" spans="5:15" ht="12.75" x14ac:dyDescent="0.2">
      <c r="E120" s="117"/>
      <c r="F120" s="117"/>
      <c r="O120" s="58"/>
    </row>
    <row r="121" spans="5:15" ht="12.75" x14ac:dyDescent="0.2">
      <c r="E121" s="117"/>
      <c r="F121" s="117"/>
      <c r="O121" s="58"/>
    </row>
    <row r="122" spans="5:15" ht="12.75" x14ac:dyDescent="0.2">
      <c r="E122" s="117"/>
      <c r="F122" s="117"/>
      <c r="O122" s="58"/>
    </row>
    <row r="123" spans="5:15" ht="12.75" x14ac:dyDescent="0.2">
      <c r="E123" s="117"/>
      <c r="F123" s="117"/>
      <c r="O123" s="58"/>
    </row>
    <row r="124" spans="5:15" ht="12.75" x14ac:dyDescent="0.2">
      <c r="E124" s="117"/>
      <c r="F124" s="117"/>
      <c r="O124" s="58"/>
    </row>
    <row r="125" spans="5:15" ht="12.75" x14ac:dyDescent="0.2">
      <c r="E125" s="117"/>
      <c r="F125" s="117"/>
      <c r="O125" s="58"/>
    </row>
    <row r="126" spans="5:15" ht="12.75" x14ac:dyDescent="0.2">
      <c r="E126" s="117"/>
      <c r="F126" s="117"/>
      <c r="O126" s="58"/>
    </row>
    <row r="127" spans="5:15" ht="12.75" x14ac:dyDescent="0.2">
      <c r="E127" s="117"/>
      <c r="F127" s="117"/>
      <c r="O127" s="58"/>
    </row>
    <row r="128" spans="5:15" ht="12.75" x14ac:dyDescent="0.2">
      <c r="E128" s="117"/>
      <c r="F128" s="117"/>
      <c r="O128" s="58"/>
    </row>
    <row r="129" spans="5:15" ht="12.75" x14ac:dyDescent="0.2">
      <c r="E129" s="117"/>
      <c r="F129" s="117"/>
      <c r="O129" s="58"/>
    </row>
    <row r="130" spans="5:15" ht="12.75" x14ac:dyDescent="0.2">
      <c r="E130" s="117"/>
      <c r="F130" s="117"/>
      <c r="O130" s="58"/>
    </row>
    <row r="131" spans="5:15" ht="12.75" x14ac:dyDescent="0.2">
      <c r="E131" s="117"/>
      <c r="F131" s="117"/>
      <c r="O131" s="58"/>
    </row>
    <row r="132" spans="5:15" ht="12.75" x14ac:dyDescent="0.2">
      <c r="E132" s="117"/>
      <c r="F132" s="117"/>
      <c r="O132" s="58"/>
    </row>
    <row r="133" spans="5:15" ht="12.75" x14ac:dyDescent="0.2">
      <c r="E133" s="117"/>
      <c r="F133" s="117"/>
      <c r="O133" s="58"/>
    </row>
    <row r="134" spans="5:15" ht="12.75" x14ac:dyDescent="0.2">
      <c r="E134" s="117"/>
      <c r="F134" s="117"/>
      <c r="O134" s="58"/>
    </row>
    <row r="135" spans="5:15" ht="12.75" x14ac:dyDescent="0.2">
      <c r="E135" s="117"/>
      <c r="F135" s="117"/>
      <c r="O135" s="58"/>
    </row>
    <row r="136" spans="5:15" ht="12.75" x14ac:dyDescent="0.2">
      <c r="E136" s="117"/>
      <c r="F136" s="117"/>
      <c r="O136" s="58"/>
    </row>
    <row r="137" spans="5:15" ht="12.75" x14ac:dyDescent="0.2">
      <c r="E137" s="117"/>
      <c r="F137" s="117"/>
      <c r="O137" s="58"/>
    </row>
    <row r="138" spans="5:15" ht="12.75" x14ac:dyDescent="0.2">
      <c r="E138" s="117"/>
      <c r="F138" s="117"/>
      <c r="O138" s="58"/>
    </row>
    <row r="139" spans="5:15" ht="12.75" x14ac:dyDescent="0.2">
      <c r="E139" s="117"/>
      <c r="F139" s="117"/>
      <c r="O139" s="58"/>
    </row>
    <row r="140" spans="5:15" ht="12.75" x14ac:dyDescent="0.2">
      <c r="E140" s="117"/>
      <c r="F140" s="117"/>
      <c r="O140" s="58"/>
    </row>
    <row r="141" spans="5:15" ht="12.75" x14ac:dyDescent="0.2">
      <c r="E141" s="117"/>
      <c r="F141" s="117"/>
      <c r="O141" s="58"/>
    </row>
    <row r="142" spans="5:15" ht="12.75" x14ac:dyDescent="0.2">
      <c r="E142" s="117"/>
      <c r="F142" s="117"/>
      <c r="O142" s="58"/>
    </row>
    <row r="143" spans="5:15" ht="12.75" x14ac:dyDescent="0.2">
      <c r="E143" s="117"/>
      <c r="F143" s="117"/>
      <c r="O143" s="58"/>
    </row>
    <row r="144" spans="5:15" ht="12.75" x14ac:dyDescent="0.2">
      <c r="E144" s="117"/>
      <c r="F144" s="117"/>
      <c r="O144" s="58"/>
    </row>
    <row r="145" spans="5:15" ht="12.75" x14ac:dyDescent="0.2">
      <c r="E145" s="117"/>
      <c r="F145" s="117"/>
      <c r="O145" s="58"/>
    </row>
    <row r="146" spans="5:15" ht="12.75" x14ac:dyDescent="0.2">
      <c r="E146" s="117"/>
      <c r="F146" s="117"/>
      <c r="O146" s="58"/>
    </row>
    <row r="147" spans="5:15" ht="12.75" x14ac:dyDescent="0.2">
      <c r="E147" s="117"/>
      <c r="F147" s="117"/>
      <c r="O147" s="58"/>
    </row>
    <row r="148" spans="5:15" ht="12.75" x14ac:dyDescent="0.2">
      <c r="E148" s="117"/>
      <c r="F148" s="117"/>
      <c r="O148" s="58"/>
    </row>
    <row r="149" spans="5:15" ht="12.75" x14ac:dyDescent="0.2">
      <c r="E149" s="117"/>
      <c r="F149" s="117"/>
      <c r="O149" s="58"/>
    </row>
    <row r="150" spans="5:15" ht="12.75" x14ac:dyDescent="0.2">
      <c r="E150" s="117"/>
      <c r="F150" s="117"/>
      <c r="O150" s="58"/>
    </row>
    <row r="151" spans="5:15" ht="12.75" x14ac:dyDescent="0.2">
      <c r="E151" s="117"/>
      <c r="F151" s="117"/>
      <c r="O151" s="58"/>
    </row>
    <row r="152" spans="5:15" ht="12.75" x14ac:dyDescent="0.2">
      <c r="E152" s="117"/>
      <c r="F152" s="117"/>
      <c r="O152" s="58"/>
    </row>
    <row r="153" spans="5:15" ht="12.75" x14ac:dyDescent="0.2">
      <c r="E153" s="117"/>
      <c r="F153" s="117"/>
      <c r="O153" s="58"/>
    </row>
    <row r="154" spans="5:15" ht="12.75" x14ac:dyDescent="0.2">
      <c r="E154" s="117"/>
      <c r="F154" s="117"/>
      <c r="O154" s="58"/>
    </row>
    <row r="155" spans="5:15" ht="12.75" x14ac:dyDescent="0.2">
      <c r="E155" s="117"/>
      <c r="F155" s="117"/>
      <c r="O155" s="58"/>
    </row>
    <row r="156" spans="5:15" ht="12.75" x14ac:dyDescent="0.2">
      <c r="E156" s="117"/>
      <c r="F156" s="117"/>
      <c r="O156" s="58"/>
    </row>
    <row r="157" spans="5:15" ht="12.75" x14ac:dyDescent="0.2">
      <c r="E157" s="117"/>
      <c r="F157" s="117"/>
      <c r="O157" s="58"/>
    </row>
    <row r="158" spans="5:15" ht="12.75" x14ac:dyDescent="0.2">
      <c r="E158" s="117"/>
      <c r="F158" s="117"/>
      <c r="O158" s="58"/>
    </row>
    <row r="159" spans="5:15" ht="12.75" x14ac:dyDescent="0.2">
      <c r="E159" s="117"/>
      <c r="F159" s="117"/>
      <c r="O159" s="58"/>
    </row>
    <row r="160" spans="5:15" ht="12.75" x14ac:dyDescent="0.2">
      <c r="E160" s="117"/>
      <c r="F160" s="117"/>
      <c r="O160" s="58"/>
    </row>
    <row r="161" spans="5:15" ht="12.75" x14ac:dyDescent="0.2">
      <c r="E161" s="117"/>
      <c r="F161" s="117"/>
      <c r="O161" s="58"/>
    </row>
    <row r="162" spans="5:15" ht="12.75" x14ac:dyDescent="0.2">
      <c r="E162" s="117"/>
      <c r="F162" s="117"/>
      <c r="O162" s="58"/>
    </row>
    <row r="163" spans="5:15" ht="12.75" x14ac:dyDescent="0.2">
      <c r="E163" s="117"/>
      <c r="F163" s="117"/>
      <c r="O163" s="58"/>
    </row>
    <row r="164" spans="5:15" ht="12.75" x14ac:dyDescent="0.2">
      <c r="E164" s="117"/>
      <c r="F164" s="117"/>
      <c r="O164" s="58"/>
    </row>
    <row r="165" spans="5:15" ht="12.75" x14ac:dyDescent="0.2">
      <c r="E165" s="117"/>
      <c r="F165" s="117"/>
      <c r="O165" s="58"/>
    </row>
    <row r="166" spans="5:15" ht="12.75" x14ac:dyDescent="0.2">
      <c r="E166" s="117"/>
      <c r="F166" s="117"/>
      <c r="O166" s="58"/>
    </row>
    <row r="167" spans="5:15" ht="12.75" x14ac:dyDescent="0.2">
      <c r="E167" s="117"/>
      <c r="F167" s="117"/>
      <c r="O167" s="58"/>
    </row>
    <row r="168" spans="5:15" ht="12.75" x14ac:dyDescent="0.2">
      <c r="E168" s="117"/>
      <c r="F168" s="117"/>
      <c r="O168" s="58"/>
    </row>
    <row r="169" spans="5:15" ht="12.75" x14ac:dyDescent="0.2">
      <c r="E169" s="117"/>
      <c r="F169" s="117"/>
      <c r="O169" s="58"/>
    </row>
    <row r="170" spans="5:15" ht="12.75" x14ac:dyDescent="0.2">
      <c r="E170" s="117"/>
      <c r="F170" s="117"/>
      <c r="O170" s="58"/>
    </row>
    <row r="171" spans="5:15" ht="12.75" x14ac:dyDescent="0.2">
      <c r="E171" s="117"/>
      <c r="F171" s="117"/>
      <c r="O171" s="58"/>
    </row>
    <row r="172" spans="5:15" ht="12.75" x14ac:dyDescent="0.2">
      <c r="E172" s="117"/>
      <c r="F172" s="117"/>
      <c r="O172" s="58"/>
    </row>
    <row r="173" spans="5:15" ht="12.75" x14ac:dyDescent="0.2">
      <c r="E173" s="117"/>
      <c r="F173" s="117"/>
      <c r="O173" s="58"/>
    </row>
    <row r="174" spans="5:15" ht="12.75" x14ac:dyDescent="0.2">
      <c r="E174" s="117"/>
      <c r="F174" s="117"/>
      <c r="O174" s="58"/>
    </row>
    <row r="175" spans="5:15" ht="12.75" x14ac:dyDescent="0.2">
      <c r="E175" s="117"/>
      <c r="F175" s="117"/>
      <c r="O175" s="58"/>
    </row>
    <row r="176" spans="5:15" ht="12.75" x14ac:dyDescent="0.2">
      <c r="E176" s="117"/>
      <c r="F176" s="117"/>
      <c r="O176" s="58"/>
    </row>
    <row r="177" spans="5:15" ht="12.75" x14ac:dyDescent="0.2">
      <c r="E177" s="117"/>
      <c r="F177" s="117"/>
      <c r="O177" s="58"/>
    </row>
    <row r="178" spans="5:15" ht="12.75" x14ac:dyDescent="0.2">
      <c r="E178" s="117"/>
      <c r="F178" s="117"/>
      <c r="O178" s="58"/>
    </row>
    <row r="179" spans="5:15" ht="12.75" x14ac:dyDescent="0.2">
      <c r="E179" s="117"/>
      <c r="F179" s="117"/>
      <c r="O179" s="58"/>
    </row>
    <row r="180" spans="5:15" ht="12.75" x14ac:dyDescent="0.2">
      <c r="E180" s="117"/>
      <c r="F180" s="117"/>
      <c r="O180" s="58"/>
    </row>
    <row r="181" spans="5:15" ht="12.75" x14ac:dyDescent="0.2">
      <c r="E181" s="117"/>
      <c r="F181" s="117"/>
      <c r="O181" s="58"/>
    </row>
    <row r="182" spans="5:15" ht="12.75" x14ac:dyDescent="0.2">
      <c r="E182" s="117"/>
      <c r="F182" s="117"/>
      <c r="O182" s="58"/>
    </row>
    <row r="183" spans="5:15" ht="12.75" x14ac:dyDescent="0.2">
      <c r="E183" s="117"/>
      <c r="F183" s="117"/>
      <c r="O183" s="58"/>
    </row>
    <row r="184" spans="5:15" ht="12.75" x14ac:dyDescent="0.2">
      <c r="E184" s="117"/>
      <c r="F184" s="117"/>
      <c r="O184" s="58"/>
    </row>
    <row r="185" spans="5:15" ht="12.75" x14ac:dyDescent="0.2">
      <c r="E185" s="117"/>
      <c r="F185" s="117"/>
      <c r="O185" s="58"/>
    </row>
    <row r="186" spans="5:15" ht="12.75" x14ac:dyDescent="0.2">
      <c r="E186" s="117"/>
      <c r="F186" s="117"/>
      <c r="O186" s="58"/>
    </row>
    <row r="187" spans="5:15" ht="12.75" x14ac:dyDescent="0.2">
      <c r="E187" s="117"/>
      <c r="F187" s="117"/>
      <c r="O187" s="58"/>
    </row>
    <row r="188" spans="5:15" ht="12.75" x14ac:dyDescent="0.2">
      <c r="E188" s="117"/>
      <c r="F188" s="117"/>
      <c r="O188" s="58"/>
    </row>
    <row r="189" spans="5:15" ht="12.75" x14ac:dyDescent="0.2">
      <c r="E189" s="117"/>
      <c r="F189" s="117"/>
      <c r="O189" s="58"/>
    </row>
    <row r="190" spans="5:15" ht="12.75" x14ac:dyDescent="0.2">
      <c r="E190" s="117"/>
      <c r="F190" s="117"/>
      <c r="O190" s="58"/>
    </row>
    <row r="191" spans="5:15" ht="12.75" x14ac:dyDescent="0.2">
      <c r="E191" s="117"/>
      <c r="F191" s="117"/>
      <c r="O191" s="58"/>
    </row>
    <row r="192" spans="5:15" ht="12.75" x14ac:dyDescent="0.2">
      <c r="E192" s="117"/>
      <c r="F192" s="117"/>
      <c r="O192" s="58"/>
    </row>
    <row r="193" spans="5:15" ht="12.75" x14ac:dyDescent="0.2">
      <c r="E193" s="117"/>
      <c r="F193" s="117"/>
      <c r="O193" s="58"/>
    </row>
    <row r="194" spans="5:15" ht="12.75" x14ac:dyDescent="0.2">
      <c r="E194" s="117"/>
      <c r="F194" s="117"/>
      <c r="O194" s="58"/>
    </row>
    <row r="195" spans="5:15" ht="12.75" x14ac:dyDescent="0.2">
      <c r="E195" s="117"/>
      <c r="F195" s="117"/>
      <c r="O195" s="58"/>
    </row>
    <row r="196" spans="5:15" ht="12.75" x14ac:dyDescent="0.2">
      <c r="E196" s="117"/>
      <c r="F196" s="117"/>
      <c r="O196" s="58"/>
    </row>
    <row r="197" spans="5:15" ht="12.75" x14ac:dyDescent="0.2">
      <c r="E197" s="117"/>
      <c r="F197" s="117"/>
      <c r="O197" s="58"/>
    </row>
    <row r="198" spans="5:15" ht="12.75" x14ac:dyDescent="0.2">
      <c r="E198" s="117"/>
      <c r="F198" s="117"/>
      <c r="O198" s="58"/>
    </row>
    <row r="199" spans="5:15" ht="12.75" x14ac:dyDescent="0.2">
      <c r="E199" s="117"/>
      <c r="F199" s="117"/>
      <c r="O199" s="58"/>
    </row>
    <row r="200" spans="5:15" ht="12.75" x14ac:dyDescent="0.2">
      <c r="E200" s="117"/>
      <c r="F200" s="117"/>
      <c r="O200" s="58"/>
    </row>
    <row r="201" spans="5:15" ht="12.75" x14ac:dyDescent="0.2">
      <c r="E201" s="117"/>
      <c r="F201" s="117"/>
      <c r="O201" s="58"/>
    </row>
    <row r="202" spans="5:15" ht="12.75" x14ac:dyDescent="0.2">
      <c r="E202" s="117"/>
      <c r="F202" s="117"/>
      <c r="O202" s="58"/>
    </row>
    <row r="203" spans="5:15" ht="12.75" x14ac:dyDescent="0.2">
      <c r="E203" s="117"/>
      <c r="F203" s="117"/>
      <c r="O203" s="58"/>
    </row>
    <row r="204" spans="5:15" ht="12.75" x14ac:dyDescent="0.2">
      <c r="E204" s="117"/>
      <c r="F204" s="117"/>
      <c r="O204" s="58"/>
    </row>
    <row r="205" spans="5:15" ht="12.75" x14ac:dyDescent="0.2">
      <c r="E205" s="117"/>
      <c r="F205" s="117"/>
      <c r="O205" s="58"/>
    </row>
    <row r="206" spans="5:15" ht="12.75" x14ac:dyDescent="0.2">
      <c r="E206" s="117"/>
      <c r="F206" s="117"/>
      <c r="O206" s="58"/>
    </row>
    <row r="207" spans="5:15" ht="12.75" x14ac:dyDescent="0.2">
      <c r="E207" s="117"/>
      <c r="F207" s="117"/>
      <c r="O207" s="58"/>
    </row>
    <row r="208" spans="5:15" ht="12.75" x14ac:dyDescent="0.2">
      <c r="E208" s="117"/>
      <c r="F208" s="117"/>
      <c r="O208" s="58"/>
    </row>
    <row r="209" spans="5:15" ht="12.75" x14ac:dyDescent="0.2">
      <c r="E209" s="117"/>
      <c r="F209" s="117"/>
      <c r="O209" s="58"/>
    </row>
    <row r="210" spans="5:15" ht="12.75" x14ac:dyDescent="0.2">
      <c r="E210" s="117"/>
      <c r="F210" s="117"/>
      <c r="O210" s="58"/>
    </row>
    <row r="211" spans="5:15" ht="12.75" x14ac:dyDescent="0.2">
      <c r="E211" s="117"/>
      <c r="F211" s="117"/>
      <c r="O211" s="58"/>
    </row>
    <row r="212" spans="5:15" ht="12.75" x14ac:dyDescent="0.2">
      <c r="E212" s="117"/>
      <c r="F212" s="117"/>
      <c r="O212" s="58"/>
    </row>
    <row r="213" spans="5:15" ht="12.75" x14ac:dyDescent="0.2">
      <c r="E213" s="117"/>
      <c r="F213" s="117"/>
      <c r="O213" s="58"/>
    </row>
    <row r="214" spans="5:15" ht="12.75" x14ac:dyDescent="0.2">
      <c r="E214" s="117"/>
      <c r="F214" s="117"/>
      <c r="O214" s="58"/>
    </row>
    <row r="215" spans="5:15" ht="12.75" x14ac:dyDescent="0.2">
      <c r="E215" s="117"/>
      <c r="F215" s="117"/>
      <c r="O215" s="58"/>
    </row>
    <row r="216" spans="5:15" ht="12.75" x14ac:dyDescent="0.2">
      <c r="E216" s="117"/>
      <c r="F216" s="117"/>
      <c r="O216" s="58"/>
    </row>
    <row r="217" spans="5:15" ht="12.75" x14ac:dyDescent="0.2">
      <c r="E217" s="117"/>
      <c r="F217" s="117"/>
      <c r="O217" s="58"/>
    </row>
    <row r="218" spans="5:15" ht="12.75" x14ac:dyDescent="0.2">
      <c r="E218" s="117"/>
      <c r="F218" s="117"/>
      <c r="O218" s="58"/>
    </row>
    <row r="219" spans="5:15" ht="12.75" x14ac:dyDescent="0.2">
      <c r="E219" s="117"/>
      <c r="F219" s="117"/>
      <c r="O219" s="58"/>
    </row>
    <row r="220" spans="5:15" ht="12.75" x14ac:dyDescent="0.2">
      <c r="E220" s="117"/>
      <c r="F220" s="117"/>
      <c r="O220" s="58"/>
    </row>
    <row r="221" spans="5:15" ht="12.75" x14ac:dyDescent="0.2">
      <c r="E221" s="117"/>
      <c r="F221" s="117"/>
      <c r="O221" s="58"/>
    </row>
    <row r="222" spans="5:15" ht="12.75" x14ac:dyDescent="0.2">
      <c r="E222" s="117"/>
      <c r="F222" s="117"/>
      <c r="O222" s="58"/>
    </row>
    <row r="223" spans="5:15" ht="12.75" x14ac:dyDescent="0.2">
      <c r="E223" s="117"/>
      <c r="F223" s="117"/>
      <c r="O223" s="58"/>
    </row>
    <row r="224" spans="5:15" ht="12.75" x14ac:dyDescent="0.2">
      <c r="E224" s="117"/>
      <c r="F224" s="117"/>
      <c r="O224" s="58"/>
    </row>
    <row r="225" spans="5:15" ht="12.75" x14ac:dyDescent="0.2">
      <c r="E225" s="117"/>
      <c r="F225" s="117"/>
      <c r="O225" s="58"/>
    </row>
    <row r="226" spans="5:15" ht="12.75" x14ac:dyDescent="0.2">
      <c r="E226" s="117"/>
      <c r="F226" s="117"/>
      <c r="O226" s="58"/>
    </row>
    <row r="227" spans="5:15" ht="12.75" x14ac:dyDescent="0.2">
      <c r="E227" s="117"/>
      <c r="F227" s="117"/>
      <c r="O227" s="58"/>
    </row>
    <row r="228" spans="5:15" ht="12.75" x14ac:dyDescent="0.2">
      <c r="E228" s="117"/>
      <c r="F228" s="117"/>
      <c r="O228" s="58"/>
    </row>
    <row r="229" spans="5:15" ht="12.75" x14ac:dyDescent="0.2">
      <c r="E229" s="117"/>
      <c r="F229" s="117"/>
      <c r="O229" s="58"/>
    </row>
    <row r="230" spans="5:15" ht="12.75" x14ac:dyDescent="0.2">
      <c r="E230" s="117"/>
      <c r="F230" s="117"/>
      <c r="O230" s="58"/>
    </row>
    <row r="231" spans="5:15" ht="12.75" x14ac:dyDescent="0.2">
      <c r="E231" s="117"/>
      <c r="F231" s="117"/>
      <c r="O231" s="58"/>
    </row>
    <row r="232" spans="5:15" ht="12.75" x14ac:dyDescent="0.2">
      <c r="E232" s="117"/>
      <c r="F232" s="117"/>
      <c r="O232" s="58"/>
    </row>
    <row r="233" spans="5:15" ht="12.75" x14ac:dyDescent="0.2">
      <c r="E233" s="117"/>
      <c r="F233" s="117"/>
      <c r="O233" s="58"/>
    </row>
    <row r="234" spans="5:15" ht="12.75" x14ac:dyDescent="0.2">
      <c r="E234" s="117"/>
      <c r="F234" s="117"/>
      <c r="O234" s="58"/>
    </row>
    <row r="235" spans="5:15" ht="12.75" x14ac:dyDescent="0.2">
      <c r="E235" s="117"/>
      <c r="F235" s="117"/>
      <c r="O235" s="58"/>
    </row>
    <row r="236" spans="5:15" ht="12.75" x14ac:dyDescent="0.2">
      <c r="E236" s="117"/>
      <c r="F236" s="117"/>
      <c r="O236" s="58"/>
    </row>
    <row r="237" spans="5:15" ht="12.75" x14ac:dyDescent="0.2">
      <c r="E237" s="117"/>
      <c r="F237" s="117"/>
      <c r="O237" s="58"/>
    </row>
    <row r="238" spans="5:15" ht="12.75" x14ac:dyDescent="0.2">
      <c r="E238" s="117"/>
      <c r="F238" s="117"/>
      <c r="O238" s="58"/>
    </row>
    <row r="239" spans="5:15" ht="12.75" x14ac:dyDescent="0.2">
      <c r="E239" s="117"/>
      <c r="F239" s="117"/>
      <c r="O239" s="58"/>
    </row>
    <row r="240" spans="5:15" ht="12.75" x14ac:dyDescent="0.2">
      <c r="E240" s="117"/>
      <c r="F240" s="117"/>
      <c r="O240" s="58"/>
    </row>
    <row r="241" spans="5:15" ht="12.75" x14ac:dyDescent="0.2">
      <c r="E241" s="117"/>
      <c r="F241" s="117"/>
      <c r="O241" s="58"/>
    </row>
    <row r="242" spans="5:15" ht="12.75" x14ac:dyDescent="0.2">
      <c r="E242" s="117"/>
      <c r="F242" s="117"/>
      <c r="O242" s="58"/>
    </row>
    <row r="243" spans="5:15" ht="12.75" x14ac:dyDescent="0.2">
      <c r="E243" s="117"/>
      <c r="F243" s="117"/>
      <c r="O243" s="58"/>
    </row>
    <row r="244" spans="5:15" ht="12.75" x14ac:dyDescent="0.2">
      <c r="E244" s="117"/>
      <c r="F244" s="117"/>
      <c r="O244" s="58"/>
    </row>
    <row r="245" spans="5:15" ht="12.75" x14ac:dyDescent="0.2">
      <c r="E245" s="117"/>
      <c r="F245" s="117"/>
      <c r="O245" s="58"/>
    </row>
    <row r="246" spans="5:15" ht="12.75" x14ac:dyDescent="0.2">
      <c r="E246" s="117"/>
      <c r="F246" s="117"/>
      <c r="O246" s="58"/>
    </row>
    <row r="247" spans="5:15" ht="12.75" x14ac:dyDescent="0.2">
      <c r="E247" s="117"/>
      <c r="F247" s="117"/>
      <c r="O247" s="58"/>
    </row>
    <row r="248" spans="5:15" ht="12.75" x14ac:dyDescent="0.2">
      <c r="E248" s="117"/>
      <c r="F248" s="117"/>
      <c r="O248" s="58"/>
    </row>
    <row r="249" spans="5:15" ht="12.75" x14ac:dyDescent="0.2">
      <c r="E249" s="117"/>
      <c r="F249" s="117"/>
      <c r="O249" s="58"/>
    </row>
    <row r="250" spans="5:15" ht="12.75" x14ac:dyDescent="0.2">
      <c r="E250" s="117"/>
      <c r="F250" s="117"/>
      <c r="O250" s="58"/>
    </row>
    <row r="251" spans="5:15" ht="12.75" x14ac:dyDescent="0.2">
      <c r="E251" s="117"/>
      <c r="F251" s="117"/>
      <c r="O251" s="58"/>
    </row>
    <row r="252" spans="5:15" ht="12.75" x14ac:dyDescent="0.2">
      <c r="E252" s="117"/>
      <c r="F252" s="117"/>
      <c r="O252" s="58"/>
    </row>
    <row r="253" spans="5:15" ht="12.75" x14ac:dyDescent="0.2">
      <c r="E253" s="117"/>
      <c r="F253" s="117"/>
      <c r="O253" s="58"/>
    </row>
    <row r="254" spans="5:15" ht="12.75" x14ac:dyDescent="0.2">
      <c r="E254" s="117"/>
      <c r="F254" s="117"/>
      <c r="O254" s="58"/>
    </row>
    <row r="255" spans="5:15" ht="12.75" x14ac:dyDescent="0.2">
      <c r="E255" s="117"/>
      <c r="F255" s="117"/>
      <c r="O255" s="58"/>
    </row>
    <row r="256" spans="5:15" ht="12.75" x14ac:dyDescent="0.2">
      <c r="E256" s="117"/>
      <c r="F256" s="117"/>
      <c r="O256" s="58"/>
    </row>
    <row r="257" spans="5:15" ht="12.75" x14ac:dyDescent="0.2">
      <c r="E257" s="117"/>
      <c r="F257" s="117"/>
      <c r="O257" s="58"/>
    </row>
    <row r="258" spans="5:15" ht="12.75" x14ac:dyDescent="0.2">
      <c r="E258" s="117"/>
      <c r="F258" s="117"/>
      <c r="O258" s="58"/>
    </row>
    <row r="259" spans="5:15" ht="12.75" x14ac:dyDescent="0.2">
      <c r="E259" s="117"/>
      <c r="F259" s="117"/>
      <c r="O259" s="58"/>
    </row>
    <row r="260" spans="5:15" ht="12.75" x14ac:dyDescent="0.2">
      <c r="E260" s="117"/>
      <c r="F260" s="117"/>
      <c r="O260" s="58"/>
    </row>
    <row r="261" spans="5:15" ht="12.75" x14ac:dyDescent="0.2">
      <c r="E261" s="117"/>
      <c r="F261" s="117"/>
      <c r="O261" s="58"/>
    </row>
    <row r="262" spans="5:15" ht="12.75" x14ac:dyDescent="0.2">
      <c r="E262" s="117"/>
      <c r="F262" s="117"/>
      <c r="O262" s="58"/>
    </row>
    <row r="263" spans="5:15" ht="12.75" x14ac:dyDescent="0.2">
      <c r="E263" s="117"/>
      <c r="F263" s="117"/>
      <c r="O263" s="58"/>
    </row>
    <row r="264" spans="5:15" ht="12.75" x14ac:dyDescent="0.2">
      <c r="E264" s="117"/>
      <c r="F264" s="117"/>
      <c r="O264" s="58"/>
    </row>
    <row r="265" spans="5:15" ht="12.75" x14ac:dyDescent="0.2">
      <c r="E265" s="117"/>
      <c r="F265" s="117"/>
      <c r="O265" s="58"/>
    </row>
    <row r="266" spans="5:15" ht="12.75" x14ac:dyDescent="0.2">
      <c r="E266" s="117"/>
      <c r="F266" s="117"/>
      <c r="O266" s="58"/>
    </row>
    <row r="267" spans="5:15" ht="12.75" x14ac:dyDescent="0.2">
      <c r="E267" s="117"/>
      <c r="F267" s="117"/>
      <c r="O267" s="58"/>
    </row>
    <row r="268" spans="5:15" ht="12.75" x14ac:dyDescent="0.2">
      <c r="E268" s="117"/>
      <c r="F268" s="117"/>
      <c r="O268" s="58"/>
    </row>
    <row r="269" spans="5:15" ht="12.75" x14ac:dyDescent="0.2">
      <c r="E269" s="117"/>
      <c r="F269" s="117"/>
      <c r="O269" s="58"/>
    </row>
    <row r="270" spans="5:15" ht="12.75" x14ac:dyDescent="0.2">
      <c r="E270" s="117"/>
      <c r="F270" s="117"/>
      <c r="O270" s="58"/>
    </row>
    <row r="271" spans="5:15" ht="12.75" x14ac:dyDescent="0.2">
      <c r="E271" s="117"/>
      <c r="F271" s="117"/>
      <c r="O271" s="58"/>
    </row>
    <row r="272" spans="5:15" ht="12.75" x14ac:dyDescent="0.2">
      <c r="E272" s="117"/>
      <c r="F272" s="117"/>
      <c r="O272" s="58"/>
    </row>
    <row r="273" spans="5:15" ht="12.75" x14ac:dyDescent="0.2">
      <c r="E273" s="117"/>
      <c r="F273" s="117"/>
      <c r="O273" s="58"/>
    </row>
    <row r="274" spans="5:15" ht="12.75" x14ac:dyDescent="0.2">
      <c r="E274" s="117"/>
      <c r="F274" s="117"/>
      <c r="O274" s="58"/>
    </row>
    <row r="275" spans="5:15" ht="12.75" x14ac:dyDescent="0.2">
      <c r="E275" s="117"/>
      <c r="F275" s="117"/>
      <c r="O275" s="58"/>
    </row>
    <row r="276" spans="5:15" ht="12.75" x14ac:dyDescent="0.2">
      <c r="E276" s="117"/>
      <c r="F276" s="117"/>
      <c r="O276" s="58"/>
    </row>
    <row r="277" spans="5:15" ht="12.75" x14ac:dyDescent="0.2">
      <c r="E277" s="117"/>
      <c r="F277" s="117"/>
      <c r="O277" s="58"/>
    </row>
    <row r="278" spans="5:15" ht="12.75" x14ac:dyDescent="0.2">
      <c r="E278" s="117"/>
      <c r="F278" s="117"/>
      <c r="O278" s="58"/>
    </row>
    <row r="279" spans="5:15" ht="12.75" x14ac:dyDescent="0.2">
      <c r="E279" s="117"/>
      <c r="F279" s="117"/>
      <c r="O279" s="58"/>
    </row>
    <row r="280" spans="5:15" ht="12.75" x14ac:dyDescent="0.2">
      <c r="E280" s="117"/>
      <c r="F280" s="117"/>
      <c r="O280" s="58"/>
    </row>
    <row r="281" spans="5:15" ht="12.75" x14ac:dyDescent="0.2">
      <c r="E281" s="117"/>
      <c r="F281" s="117"/>
      <c r="O281" s="58"/>
    </row>
    <row r="282" spans="5:15" ht="12.75" x14ac:dyDescent="0.2">
      <c r="E282" s="117"/>
      <c r="F282" s="117"/>
      <c r="O282" s="58"/>
    </row>
    <row r="283" spans="5:15" ht="12.75" x14ac:dyDescent="0.2">
      <c r="E283" s="117"/>
      <c r="F283" s="117"/>
      <c r="O283" s="58"/>
    </row>
    <row r="284" spans="5:15" ht="12.75" x14ac:dyDescent="0.2">
      <c r="E284" s="117"/>
      <c r="F284" s="117"/>
      <c r="O284" s="58"/>
    </row>
    <row r="285" spans="5:15" ht="12.75" x14ac:dyDescent="0.2">
      <c r="E285" s="117"/>
      <c r="F285" s="117"/>
      <c r="O285" s="58"/>
    </row>
    <row r="286" spans="5:15" ht="12.75" x14ac:dyDescent="0.2">
      <c r="E286" s="117"/>
      <c r="F286" s="117"/>
      <c r="O286" s="58"/>
    </row>
    <row r="287" spans="5:15" ht="12.75" x14ac:dyDescent="0.2">
      <c r="E287" s="117"/>
      <c r="F287" s="117"/>
      <c r="O287" s="58"/>
    </row>
    <row r="288" spans="5:15" ht="12.75" x14ac:dyDescent="0.2">
      <c r="E288" s="117"/>
      <c r="F288" s="117"/>
      <c r="O288" s="58"/>
    </row>
    <row r="289" spans="5:15" ht="12.75" x14ac:dyDescent="0.2">
      <c r="E289" s="117"/>
      <c r="F289" s="117"/>
      <c r="O289" s="58"/>
    </row>
    <row r="290" spans="5:15" ht="12.75" x14ac:dyDescent="0.2">
      <c r="E290" s="117"/>
      <c r="F290" s="117"/>
      <c r="O290" s="58"/>
    </row>
    <row r="291" spans="5:15" ht="12.75" x14ac:dyDescent="0.2">
      <c r="E291" s="117"/>
      <c r="F291" s="117"/>
      <c r="O291" s="58"/>
    </row>
    <row r="292" spans="5:15" ht="12.75" x14ac:dyDescent="0.2">
      <c r="E292" s="117"/>
      <c r="F292" s="117"/>
      <c r="O292" s="58"/>
    </row>
    <row r="293" spans="5:15" ht="12.75" x14ac:dyDescent="0.2">
      <c r="E293" s="117"/>
      <c r="F293" s="117"/>
      <c r="O293" s="58"/>
    </row>
    <row r="294" spans="5:15" ht="12.75" x14ac:dyDescent="0.2">
      <c r="E294" s="117"/>
      <c r="F294" s="117"/>
      <c r="O294" s="58"/>
    </row>
    <row r="295" spans="5:15" ht="12.75" x14ac:dyDescent="0.2">
      <c r="E295" s="117"/>
      <c r="F295" s="117"/>
      <c r="O295" s="58"/>
    </row>
    <row r="296" spans="5:15" ht="12.75" x14ac:dyDescent="0.2">
      <c r="E296" s="117"/>
      <c r="F296" s="117"/>
      <c r="O296" s="58"/>
    </row>
    <row r="297" spans="5:15" ht="12.75" x14ac:dyDescent="0.2">
      <c r="E297" s="117"/>
      <c r="F297" s="117"/>
      <c r="O297" s="58"/>
    </row>
    <row r="298" spans="5:15" ht="12.75" x14ac:dyDescent="0.2">
      <c r="E298" s="117"/>
      <c r="F298" s="117"/>
      <c r="O298" s="58"/>
    </row>
    <row r="299" spans="5:15" ht="12.75" x14ac:dyDescent="0.2">
      <c r="E299" s="117"/>
      <c r="F299" s="117"/>
      <c r="O299" s="58"/>
    </row>
    <row r="300" spans="5:15" ht="12.75" x14ac:dyDescent="0.2">
      <c r="E300" s="117"/>
      <c r="F300" s="117"/>
      <c r="O300" s="58"/>
    </row>
    <row r="301" spans="5:15" ht="12.75" x14ac:dyDescent="0.2">
      <c r="E301" s="117"/>
      <c r="F301" s="117"/>
      <c r="O301" s="58"/>
    </row>
    <row r="302" spans="5:15" ht="12.75" x14ac:dyDescent="0.2">
      <c r="E302" s="117"/>
      <c r="F302" s="117"/>
      <c r="O302" s="58"/>
    </row>
    <row r="303" spans="5:15" ht="12.75" x14ac:dyDescent="0.2">
      <c r="E303" s="117"/>
      <c r="F303" s="117"/>
      <c r="O303" s="58"/>
    </row>
    <row r="304" spans="5:15" ht="12.75" x14ac:dyDescent="0.2">
      <c r="E304" s="117"/>
      <c r="F304" s="117"/>
      <c r="O304" s="58"/>
    </row>
    <row r="305" spans="5:15" ht="12.75" x14ac:dyDescent="0.2">
      <c r="E305" s="117"/>
      <c r="F305" s="117"/>
      <c r="O305" s="58"/>
    </row>
    <row r="306" spans="5:15" ht="12.75" x14ac:dyDescent="0.2">
      <c r="E306" s="117"/>
      <c r="F306" s="117"/>
      <c r="O306" s="58"/>
    </row>
    <row r="307" spans="5:15" ht="12.75" x14ac:dyDescent="0.2">
      <c r="E307" s="117"/>
      <c r="F307" s="117"/>
      <c r="O307" s="58"/>
    </row>
    <row r="308" spans="5:15" ht="12.75" x14ac:dyDescent="0.2">
      <c r="E308" s="117"/>
      <c r="F308" s="117"/>
      <c r="O308" s="58"/>
    </row>
    <row r="309" spans="5:15" ht="12.75" x14ac:dyDescent="0.2">
      <c r="E309" s="117"/>
      <c r="F309" s="117"/>
      <c r="O309" s="58"/>
    </row>
    <row r="310" spans="5:15" ht="12.75" x14ac:dyDescent="0.2">
      <c r="E310" s="117"/>
      <c r="F310" s="117"/>
      <c r="O310" s="58"/>
    </row>
    <row r="311" spans="5:15" ht="12.75" x14ac:dyDescent="0.2">
      <c r="E311" s="117"/>
      <c r="F311" s="117"/>
      <c r="O311" s="58"/>
    </row>
    <row r="312" spans="5:15" ht="12.75" x14ac:dyDescent="0.2">
      <c r="E312" s="117"/>
      <c r="F312" s="117"/>
      <c r="O312" s="58"/>
    </row>
    <row r="313" spans="5:15" ht="12.75" x14ac:dyDescent="0.2">
      <c r="E313" s="117"/>
      <c r="F313" s="117"/>
      <c r="O313" s="58"/>
    </row>
    <row r="314" spans="5:15" ht="12.75" x14ac:dyDescent="0.2">
      <c r="E314" s="117"/>
      <c r="F314" s="117"/>
      <c r="O314" s="58"/>
    </row>
    <row r="315" spans="5:15" ht="12.75" x14ac:dyDescent="0.2">
      <c r="E315" s="117"/>
      <c r="F315" s="117"/>
      <c r="O315" s="58"/>
    </row>
    <row r="316" spans="5:15" ht="12.75" x14ac:dyDescent="0.2">
      <c r="E316" s="117"/>
      <c r="F316" s="117"/>
      <c r="O316" s="58"/>
    </row>
    <row r="317" spans="5:15" ht="12.75" x14ac:dyDescent="0.2">
      <c r="E317" s="117"/>
      <c r="F317" s="117"/>
      <c r="O317" s="58"/>
    </row>
    <row r="318" spans="5:15" ht="12.75" x14ac:dyDescent="0.2">
      <c r="E318" s="117"/>
      <c r="F318" s="117"/>
      <c r="O318" s="58"/>
    </row>
    <row r="319" spans="5:15" ht="12.75" x14ac:dyDescent="0.2">
      <c r="E319" s="117"/>
      <c r="F319" s="117"/>
      <c r="O319" s="58"/>
    </row>
    <row r="320" spans="5:15" ht="12.75" x14ac:dyDescent="0.2">
      <c r="E320" s="117"/>
      <c r="F320" s="117"/>
      <c r="O320" s="58"/>
    </row>
    <row r="321" spans="5:15" ht="12.75" x14ac:dyDescent="0.2">
      <c r="E321" s="117"/>
      <c r="F321" s="117"/>
      <c r="O321" s="58"/>
    </row>
    <row r="322" spans="5:15" ht="12.75" x14ac:dyDescent="0.2">
      <c r="E322" s="117"/>
      <c r="F322" s="117"/>
      <c r="O322" s="58"/>
    </row>
    <row r="323" spans="5:15" ht="12.75" x14ac:dyDescent="0.2">
      <c r="E323" s="117"/>
      <c r="F323" s="117"/>
      <c r="O323" s="58"/>
    </row>
    <row r="324" spans="5:15" ht="12.75" x14ac:dyDescent="0.2">
      <c r="E324" s="117"/>
      <c r="F324" s="117"/>
      <c r="O324" s="58"/>
    </row>
    <row r="325" spans="5:15" ht="12.75" x14ac:dyDescent="0.2">
      <c r="E325" s="117"/>
      <c r="F325" s="117"/>
      <c r="O325" s="58"/>
    </row>
    <row r="326" spans="5:15" ht="12.75" x14ac:dyDescent="0.2">
      <c r="E326" s="117"/>
      <c r="F326" s="117"/>
      <c r="O326" s="58"/>
    </row>
    <row r="327" spans="5:15" ht="12.75" x14ac:dyDescent="0.2">
      <c r="E327" s="117"/>
      <c r="F327" s="117"/>
      <c r="O327" s="58"/>
    </row>
    <row r="328" spans="5:15" ht="12.75" x14ac:dyDescent="0.2">
      <c r="E328" s="117"/>
      <c r="F328" s="117"/>
      <c r="O328" s="58"/>
    </row>
    <row r="329" spans="5:15" ht="12.75" x14ac:dyDescent="0.2">
      <c r="E329" s="117"/>
      <c r="F329" s="117"/>
      <c r="O329" s="58"/>
    </row>
    <row r="330" spans="5:15" ht="12.75" x14ac:dyDescent="0.2">
      <c r="E330" s="117"/>
      <c r="F330" s="117"/>
      <c r="O330" s="58"/>
    </row>
    <row r="331" spans="5:15" ht="12.75" x14ac:dyDescent="0.2">
      <c r="E331" s="117"/>
      <c r="F331" s="117"/>
      <c r="O331" s="58"/>
    </row>
    <row r="332" spans="5:15" ht="12.75" x14ac:dyDescent="0.2">
      <c r="E332" s="117"/>
      <c r="F332" s="117"/>
      <c r="O332" s="58"/>
    </row>
    <row r="333" spans="5:15" ht="12.75" x14ac:dyDescent="0.2">
      <c r="E333" s="117"/>
      <c r="F333" s="117"/>
      <c r="O333" s="58"/>
    </row>
    <row r="334" spans="5:15" ht="12.75" x14ac:dyDescent="0.2">
      <c r="E334" s="117"/>
      <c r="F334" s="117"/>
      <c r="O334" s="58"/>
    </row>
    <row r="335" spans="5:15" ht="12.75" x14ac:dyDescent="0.2">
      <c r="E335" s="117"/>
      <c r="F335" s="117"/>
      <c r="O335" s="58"/>
    </row>
    <row r="336" spans="5:15" ht="12.75" x14ac:dyDescent="0.2">
      <c r="E336" s="117"/>
      <c r="F336" s="117"/>
      <c r="O336" s="58"/>
    </row>
    <row r="337" spans="5:15" ht="12.75" x14ac:dyDescent="0.2">
      <c r="E337" s="117"/>
      <c r="F337" s="117"/>
      <c r="O337" s="58"/>
    </row>
    <row r="338" spans="5:15" ht="12.75" x14ac:dyDescent="0.2">
      <c r="E338" s="117"/>
      <c r="F338" s="117"/>
      <c r="O338" s="58"/>
    </row>
    <row r="339" spans="5:15" ht="12.75" x14ac:dyDescent="0.2">
      <c r="E339" s="117"/>
      <c r="F339" s="117"/>
      <c r="O339" s="58"/>
    </row>
    <row r="340" spans="5:15" ht="12.75" x14ac:dyDescent="0.2">
      <c r="E340" s="117"/>
      <c r="F340" s="117"/>
      <c r="O340" s="58"/>
    </row>
    <row r="341" spans="5:15" ht="12.75" x14ac:dyDescent="0.2">
      <c r="E341" s="117"/>
      <c r="F341" s="117"/>
      <c r="O341" s="58"/>
    </row>
    <row r="342" spans="5:15" ht="12.75" x14ac:dyDescent="0.2">
      <c r="E342" s="117"/>
      <c r="F342" s="117"/>
      <c r="O342" s="58"/>
    </row>
    <row r="343" spans="5:15" ht="12.75" x14ac:dyDescent="0.2">
      <c r="E343" s="117"/>
      <c r="F343" s="117"/>
      <c r="O343" s="58"/>
    </row>
    <row r="344" spans="5:15" ht="12.75" x14ac:dyDescent="0.2">
      <c r="E344" s="117"/>
      <c r="F344" s="117"/>
      <c r="O344" s="58"/>
    </row>
    <row r="345" spans="5:15" ht="12.75" x14ac:dyDescent="0.2">
      <c r="E345" s="117"/>
      <c r="F345" s="117"/>
      <c r="O345" s="58"/>
    </row>
    <row r="346" spans="5:15" ht="12.75" x14ac:dyDescent="0.2">
      <c r="E346" s="117"/>
      <c r="F346" s="117"/>
      <c r="O346" s="58"/>
    </row>
    <row r="347" spans="5:15" ht="12.75" x14ac:dyDescent="0.2">
      <c r="E347" s="117"/>
      <c r="F347" s="117"/>
      <c r="O347" s="58"/>
    </row>
    <row r="348" spans="5:15" ht="12.75" x14ac:dyDescent="0.2">
      <c r="E348" s="117"/>
      <c r="F348" s="117"/>
      <c r="O348" s="58"/>
    </row>
    <row r="349" spans="5:15" ht="12.75" x14ac:dyDescent="0.2">
      <c r="E349" s="117"/>
      <c r="F349" s="117"/>
      <c r="O349" s="58"/>
    </row>
    <row r="350" spans="5:15" ht="12.75" x14ac:dyDescent="0.2">
      <c r="E350" s="117"/>
      <c r="F350" s="117"/>
      <c r="O350" s="58"/>
    </row>
    <row r="351" spans="5:15" ht="12.75" x14ac:dyDescent="0.2">
      <c r="E351" s="117"/>
      <c r="F351" s="117"/>
      <c r="O351" s="58"/>
    </row>
    <row r="352" spans="5:15" ht="12.75" x14ac:dyDescent="0.2">
      <c r="E352" s="117"/>
      <c r="F352" s="117"/>
      <c r="O352" s="58"/>
    </row>
    <row r="353" spans="5:15" ht="12.75" x14ac:dyDescent="0.2">
      <c r="E353" s="117"/>
      <c r="F353" s="117"/>
      <c r="O353" s="58"/>
    </row>
    <row r="354" spans="5:15" ht="12.75" x14ac:dyDescent="0.2">
      <c r="E354" s="117"/>
      <c r="F354" s="117"/>
      <c r="O354" s="58"/>
    </row>
    <row r="355" spans="5:15" ht="12.75" x14ac:dyDescent="0.2">
      <c r="E355" s="117"/>
      <c r="F355" s="117"/>
      <c r="O355" s="58"/>
    </row>
    <row r="356" spans="5:15" ht="12.75" x14ac:dyDescent="0.2">
      <c r="E356" s="117"/>
      <c r="F356" s="117"/>
      <c r="O356" s="58"/>
    </row>
    <row r="357" spans="5:15" ht="12.75" x14ac:dyDescent="0.2">
      <c r="E357" s="117"/>
      <c r="F357" s="117"/>
      <c r="O357" s="58"/>
    </row>
    <row r="358" spans="5:15" ht="12.75" x14ac:dyDescent="0.2">
      <c r="E358" s="117"/>
      <c r="F358" s="117"/>
      <c r="O358" s="58"/>
    </row>
    <row r="359" spans="5:15" ht="12.75" x14ac:dyDescent="0.2">
      <c r="E359" s="117"/>
      <c r="F359" s="117"/>
      <c r="O359" s="58"/>
    </row>
    <row r="360" spans="5:15" ht="12.75" x14ac:dyDescent="0.2">
      <c r="E360" s="117"/>
      <c r="F360" s="117"/>
      <c r="O360" s="58"/>
    </row>
    <row r="361" spans="5:15" ht="12.75" x14ac:dyDescent="0.2">
      <c r="E361" s="117"/>
      <c r="F361" s="117"/>
      <c r="O361" s="58"/>
    </row>
    <row r="362" spans="5:15" ht="12.75" x14ac:dyDescent="0.2">
      <c r="E362" s="117"/>
      <c r="F362" s="117"/>
      <c r="O362" s="58"/>
    </row>
    <row r="363" spans="5:15" ht="12.75" x14ac:dyDescent="0.2">
      <c r="E363" s="117"/>
      <c r="F363" s="117"/>
      <c r="O363" s="58"/>
    </row>
    <row r="364" spans="5:15" ht="12.75" x14ac:dyDescent="0.2">
      <c r="E364" s="117"/>
      <c r="F364" s="117"/>
      <c r="O364" s="58"/>
    </row>
    <row r="365" spans="5:15" ht="12.75" x14ac:dyDescent="0.2">
      <c r="E365" s="117"/>
      <c r="F365" s="117"/>
      <c r="O365" s="58"/>
    </row>
    <row r="366" spans="5:15" ht="12.75" x14ac:dyDescent="0.2">
      <c r="E366" s="117"/>
      <c r="F366" s="117"/>
      <c r="O366" s="58"/>
    </row>
    <row r="367" spans="5:15" ht="12.75" x14ac:dyDescent="0.2">
      <c r="E367" s="117"/>
      <c r="F367" s="117"/>
      <c r="O367" s="58"/>
    </row>
    <row r="368" spans="5:15" ht="12.75" x14ac:dyDescent="0.2">
      <c r="E368" s="117"/>
      <c r="F368" s="117"/>
      <c r="O368" s="58"/>
    </row>
    <row r="369" spans="5:15" ht="12.75" x14ac:dyDescent="0.2">
      <c r="E369" s="117"/>
      <c r="F369" s="117"/>
      <c r="O369" s="58"/>
    </row>
    <row r="370" spans="5:15" ht="12.75" x14ac:dyDescent="0.2">
      <c r="E370" s="117"/>
      <c r="F370" s="117"/>
      <c r="O370" s="58"/>
    </row>
    <row r="371" spans="5:15" ht="12.75" x14ac:dyDescent="0.2">
      <c r="E371" s="117"/>
      <c r="F371" s="117"/>
      <c r="O371" s="58"/>
    </row>
    <row r="372" spans="5:15" ht="12.75" x14ac:dyDescent="0.2">
      <c r="E372" s="117"/>
      <c r="F372" s="117"/>
      <c r="O372" s="58"/>
    </row>
    <row r="373" spans="5:15" ht="12.75" x14ac:dyDescent="0.2">
      <c r="E373" s="117"/>
      <c r="F373" s="117"/>
      <c r="O373" s="58"/>
    </row>
    <row r="374" spans="5:15" ht="12.75" x14ac:dyDescent="0.2">
      <c r="E374" s="117"/>
      <c r="F374" s="117"/>
      <c r="O374" s="58"/>
    </row>
    <row r="375" spans="5:15" ht="12.75" x14ac:dyDescent="0.2">
      <c r="E375" s="117"/>
      <c r="F375" s="117"/>
      <c r="O375" s="58"/>
    </row>
    <row r="376" spans="5:15" ht="12.75" x14ac:dyDescent="0.2">
      <c r="E376" s="117"/>
      <c r="F376" s="117"/>
      <c r="O376" s="58"/>
    </row>
    <row r="377" spans="5:15" ht="12.75" x14ac:dyDescent="0.2">
      <c r="E377" s="117"/>
      <c r="F377" s="117"/>
      <c r="O377" s="58"/>
    </row>
    <row r="378" spans="5:15" ht="12.75" x14ac:dyDescent="0.2">
      <c r="E378" s="117"/>
      <c r="F378" s="117"/>
      <c r="O378" s="58"/>
    </row>
    <row r="379" spans="5:15" ht="12.75" x14ac:dyDescent="0.2">
      <c r="E379" s="117"/>
      <c r="F379" s="117"/>
      <c r="O379" s="58"/>
    </row>
    <row r="380" spans="5:15" ht="12.75" x14ac:dyDescent="0.2">
      <c r="E380" s="117"/>
      <c r="F380" s="117"/>
      <c r="O380" s="58"/>
    </row>
    <row r="381" spans="5:15" ht="12.75" x14ac:dyDescent="0.2">
      <c r="E381" s="117"/>
      <c r="F381" s="117"/>
      <c r="O381" s="58"/>
    </row>
    <row r="382" spans="5:15" ht="12.75" x14ac:dyDescent="0.2">
      <c r="E382" s="117"/>
      <c r="F382" s="117"/>
      <c r="O382" s="58"/>
    </row>
    <row r="383" spans="5:15" ht="12.75" x14ac:dyDescent="0.2">
      <c r="E383" s="117"/>
      <c r="F383" s="117"/>
      <c r="O383" s="58"/>
    </row>
    <row r="384" spans="5:15" ht="12.75" x14ac:dyDescent="0.2">
      <c r="E384" s="117"/>
      <c r="F384" s="117"/>
      <c r="O384" s="58"/>
    </row>
    <row r="385" spans="5:15" ht="12.75" x14ac:dyDescent="0.2">
      <c r="E385" s="117"/>
      <c r="F385" s="117"/>
      <c r="O385" s="58"/>
    </row>
    <row r="386" spans="5:15" ht="12.75" x14ac:dyDescent="0.2">
      <c r="E386" s="117"/>
      <c r="F386" s="117"/>
      <c r="O386" s="58"/>
    </row>
    <row r="387" spans="5:15" ht="12.75" x14ac:dyDescent="0.2">
      <c r="E387" s="117"/>
      <c r="F387" s="117"/>
      <c r="O387" s="58"/>
    </row>
    <row r="388" spans="5:15" ht="12.75" x14ac:dyDescent="0.2">
      <c r="E388" s="117"/>
      <c r="F388" s="117"/>
      <c r="O388" s="58"/>
    </row>
    <row r="389" spans="5:15" ht="12.75" x14ac:dyDescent="0.2">
      <c r="E389" s="117"/>
      <c r="F389" s="117"/>
      <c r="O389" s="58"/>
    </row>
    <row r="390" spans="5:15" ht="12.75" x14ac:dyDescent="0.2">
      <c r="E390" s="117"/>
      <c r="F390" s="117"/>
      <c r="O390" s="58"/>
    </row>
    <row r="391" spans="5:15" ht="12.75" x14ac:dyDescent="0.2">
      <c r="E391" s="117"/>
      <c r="F391" s="117"/>
      <c r="O391" s="58"/>
    </row>
    <row r="392" spans="5:15" ht="12.75" x14ac:dyDescent="0.2">
      <c r="E392" s="117"/>
      <c r="F392" s="117"/>
      <c r="O392" s="58"/>
    </row>
    <row r="393" spans="5:15" ht="12.75" x14ac:dyDescent="0.2">
      <c r="E393" s="117"/>
      <c r="F393" s="117"/>
      <c r="O393" s="58"/>
    </row>
    <row r="394" spans="5:15" ht="12.75" x14ac:dyDescent="0.2">
      <c r="E394" s="117"/>
      <c r="F394" s="117"/>
      <c r="O394" s="58"/>
    </row>
    <row r="395" spans="5:15" ht="12.75" x14ac:dyDescent="0.2">
      <c r="E395" s="117"/>
      <c r="F395" s="117"/>
      <c r="O395" s="58"/>
    </row>
    <row r="396" spans="5:15" ht="12.75" x14ac:dyDescent="0.2">
      <c r="E396" s="117"/>
      <c r="F396" s="117"/>
      <c r="O396" s="58"/>
    </row>
    <row r="397" spans="5:15" ht="12.75" x14ac:dyDescent="0.2">
      <c r="E397" s="117"/>
      <c r="F397" s="117"/>
      <c r="O397" s="58"/>
    </row>
    <row r="398" spans="5:15" ht="12.75" x14ac:dyDescent="0.2">
      <c r="E398" s="117"/>
      <c r="F398" s="117"/>
      <c r="O398" s="58"/>
    </row>
    <row r="399" spans="5:15" ht="12.75" x14ac:dyDescent="0.2">
      <c r="E399" s="117"/>
      <c r="F399" s="117"/>
      <c r="O399" s="58"/>
    </row>
    <row r="400" spans="5:15" ht="12.75" x14ac:dyDescent="0.2">
      <c r="E400" s="117"/>
      <c r="F400" s="117"/>
      <c r="O400" s="58"/>
    </row>
    <row r="401" spans="5:15" ht="12.75" x14ac:dyDescent="0.2">
      <c r="E401" s="117"/>
      <c r="F401" s="117"/>
      <c r="O401" s="58"/>
    </row>
    <row r="402" spans="5:15" ht="12.75" x14ac:dyDescent="0.2">
      <c r="E402" s="117"/>
      <c r="F402" s="117"/>
      <c r="O402" s="58"/>
    </row>
    <row r="403" spans="5:15" ht="12.75" x14ac:dyDescent="0.2">
      <c r="E403" s="117"/>
      <c r="F403" s="117"/>
      <c r="O403" s="58"/>
    </row>
    <row r="404" spans="5:15" ht="12.75" x14ac:dyDescent="0.2">
      <c r="E404" s="117"/>
      <c r="F404" s="117"/>
      <c r="O404" s="58"/>
    </row>
    <row r="405" spans="5:15" ht="12.75" x14ac:dyDescent="0.2">
      <c r="E405" s="117"/>
      <c r="F405" s="117"/>
      <c r="O405" s="58"/>
    </row>
    <row r="406" spans="5:15" ht="12.75" x14ac:dyDescent="0.2">
      <c r="E406" s="117"/>
      <c r="F406" s="117"/>
      <c r="O406" s="58"/>
    </row>
    <row r="407" spans="5:15" ht="12.75" x14ac:dyDescent="0.2">
      <c r="E407" s="117"/>
      <c r="F407" s="117"/>
      <c r="O407" s="58"/>
    </row>
    <row r="408" spans="5:15" ht="12.75" x14ac:dyDescent="0.2">
      <c r="E408" s="117"/>
      <c r="F408" s="117"/>
      <c r="O408" s="58"/>
    </row>
    <row r="409" spans="5:15" ht="12.75" x14ac:dyDescent="0.2">
      <c r="E409" s="117"/>
      <c r="F409" s="117"/>
      <c r="O409" s="58"/>
    </row>
    <row r="410" spans="5:15" ht="12.75" x14ac:dyDescent="0.2">
      <c r="E410" s="117"/>
      <c r="F410" s="117"/>
      <c r="O410" s="58"/>
    </row>
    <row r="411" spans="5:15" ht="12.75" x14ac:dyDescent="0.2">
      <c r="E411" s="117"/>
      <c r="F411" s="117"/>
      <c r="O411" s="58"/>
    </row>
    <row r="412" spans="5:15" ht="12.75" x14ac:dyDescent="0.2">
      <c r="E412" s="117"/>
      <c r="F412" s="117"/>
      <c r="O412" s="58"/>
    </row>
    <row r="413" spans="5:15" ht="12.75" x14ac:dyDescent="0.2">
      <c r="E413" s="117"/>
      <c r="F413" s="117"/>
      <c r="O413" s="58"/>
    </row>
    <row r="414" spans="5:15" ht="12.75" x14ac:dyDescent="0.2">
      <c r="E414" s="117"/>
      <c r="F414" s="117"/>
      <c r="O414" s="58"/>
    </row>
    <row r="415" spans="5:15" ht="12.75" x14ac:dyDescent="0.2">
      <c r="E415" s="117"/>
      <c r="F415" s="117"/>
      <c r="O415" s="58"/>
    </row>
    <row r="416" spans="5:15" ht="12.75" x14ac:dyDescent="0.2">
      <c r="E416" s="117"/>
      <c r="F416" s="117"/>
      <c r="O416" s="58"/>
    </row>
    <row r="417" spans="5:15" ht="12.75" x14ac:dyDescent="0.2">
      <c r="E417" s="117"/>
      <c r="F417" s="117"/>
      <c r="O417" s="58"/>
    </row>
    <row r="418" spans="5:15" ht="12.75" x14ac:dyDescent="0.2">
      <c r="E418" s="117"/>
      <c r="F418" s="117"/>
      <c r="O418" s="58"/>
    </row>
    <row r="419" spans="5:15" ht="12.75" x14ac:dyDescent="0.2">
      <c r="E419" s="117"/>
      <c r="F419" s="117"/>
      <c r="O419" s="58"/>
    </row>
    <row r="420" spans="5:15" ht="12.75" x14ac:dyDescent="0.2">
      <c r="E420" s="117"/>
      <c r="F420" s="117"/>
      <c r="O420" s="58"/>
    </row>
    <row r="421" spans="5:15" ht="12.75" x14ac:dyDescent="0.2">
      <c r="E421" s="117"/>
      <c r="F421" s="117"/>
      <c r="O421" s="58"/>
    </row>
    <row r="422" spans="5:15" ht="12.75" x14ac:dyDescent="0.2">
      <c r="E422" s="117"/>
      <c r="F422" s="117"/>
      <c r="O422" s="58"/>
    </row>
    <row r="423" spans="5:15" ht="12.75" x14ac:dyDescent="0.2">
      <c r="E423" s="117"/>
      <c r="F423" s="117"/>
      <c r="O423" s="58"/>
    </row>
    <row r="424" spans="5:15" ht="12.75" x14ac:dyDescent="0.2">
      <c r="E424" s="117"/>
      <c r="F424" s="117"/>
      <c r="O424" s="58"/>
    </row>
    <row r="425" spans="5:15" ht="12.75" x14ac:dyDescent="0.2">
      <c r="E425" s="117"/>
      <c r="F425" s="117"/>
      <c r="O425" s="58"/>
    </row>
    <row r="426" spans="5:15" ht="12.75" x14ac:dyDescent="0.2">
      <c r="E426" s="117"/>
      <c r="F426" s="117"/>
      <c r="O426" s="58"/>
    </row>
    <row r="427" spans="5:15" ht="12.75" x14ac:dyDescent="0.2">
      <c r="E427" s="117"/>
      <c r="F427" s="117"/>
      <c r="O427" s="58"/>
    </row>
    <row r="428" spans="5:15" ht="12.75" x14ac:dyDescent="0.2">
      <c r="E428" s="117"/>
      <c r="F428" s="117"/>
      <c r="O428" s="58"/>
    </row>
    <row r="429" spans="5:15" ht="12.75" x14ac:dyDescent="0.2">
      <c r="E429" s="117"/>
      <c r="F429" s="117"/>
      <c r="O429" s="58"/>
    </row>
    <row r="430" spans="5:15" ht="12.75" x14ac:dyDescent="0.2">
      <c r="E430" s="117"/>
      <c r="F430" s="117"/>
      <c r="O430" s="58"/>
    </row>
    <row r="431" spans="5:15" ht="12.75" x14ac:dyDescent="0.2">
      <c r="E431" s="117"/>
      <c r="F431" s="117"/>
      <c r="O431" s="58"/>
    </row>
    <row r="432" spans="5:15" ht="12.75" x14ac:dyDescent="0.2">
      <c r="E432" s="117"/>
      <c r="F432" s="117"/>
      <c r="O432" s="58"/>
    </row>
    <row r="433" spans="5:15" ht="12.75" x14ac:dyDescent="0.2">
      <c r="E433" s="117"/>
      <c r="F433" s="117"/>
      <c r="O433" s="58"/>
    </row>
    <row r="434" spans="5:15" ht="12.75" x14ac:dyDescent="0.2">
      <c r="E434" s="117"/>
      <c r="F434" s="117"/>
      <c r="O434" s="58"/>
    </row>
    <row r="435" spans="5:15" ht="12.75" x14ac:dyDescent="0.2">
      <c r="E435" s="117"/>
      <c r="F435" s="117"/>
      <c r="O435" s="58"/>
    </row>
    <row r="436" spans="5:15" ht="12.75" x14ac:dyDescent="0.2">
      <c r="E436" s="117"/>
      <c r="F436" s="117"/>
      <c r="O436" s="58"/>
    </row>
    <row r="437" spans="5:15" ht="12.75" x14ac:dyDescent="0.2">
      <c r="E437" s="117"/>
      <c r="F437" s="117"/>
      <c r="O437" s="58"/>
    </row>
    <row r="438" spans="5:15" ht="12.75" x14ac:dyDescent="0.2">
      <c r="E438" s="117"/>
      <c r="F438" s="117"/>
      <c r="O438" s="58"/>
    </row>
    <row r="439" spans="5:15" ht="12.75" x14ac:dyDescent="0.2">
      <c r="E439" s="117"/>
      <c r="F439" s="117"/>
      <c r="O439" s="58"/>
    </row>
    <row r="440" spans="5:15" ht="12.75" x14ac:dyDescent="0.2">
      <c r="E440" s="117"/>
      <c r="F440" s="117"/>
      <c r="O440" s="58"/>
    </row>
    <row r="441" spans="5:15" ht="12.75" x14ac:dyDescent="0.2">
      <c r="E441" s="117"/>
      <c r="F441" s="117"/>
      <c r="O441" s="58"/>
    </row>
    <row r="442" spans="5:15" ht="12.75" x14ac:dyDescent="0.2">
      <c r="E442" s="117"/>
      <c r="F442" s="117"/>
      <c r="O442" s="58"/>
    </row>
    <row r="443" spans="5:15" ht="12.75" x14ac:dyDescent="0.2">
      <c r="E443" s="117"/>
      <c r="F443" s="117"/>
      <c r="O443" s="58"/>
    </row>
    <row r="444" spans="5:15" ht="12.75" x14ac:dyDescent="0.2">
      <c r="E444" s="117"/>
      <c r="F444" s="117"/>
      <c r="O444" s="58"/>
    </row>
    <row r="445" spans="5:15" ht="12.75" x14ac:dyDescent="0.2">
      <c r="E445" s="117"/>
      <c r="F445" s="117"/>
      <c r="O445" s="58"/>
    </row>
    <row r="446" spans="5:15" ht="12.75" x14ac:dyDescent="0.2">
      <c r="E446" s="117"/>
      <c r="F446" s="117"/>
      <c r="O446" s="58"/>
    </row>
    <row r="447" spans="5:15" ht="12.75" x14ac:dyDescent="0.2">
      <c r="E447" s="117"/>
      <c r="F447" s="117"/>
      <c r="O447" s="58"/>
    </row>
    <row r="448" spans="5:15" ht="12.75" x14ac:dyDescent="0.2">
      <c r="E448" s="117"/>
      <c r="F448" s="117"/>
      <c r="O448" s="58"/>
    </row>
    <row r="449" spans="5:15" ht="12.75" x14ac:dyDescent="0.2">
      <c r="E449" s="117"/>
      <c r="F449" s="117"/>
      <c r="O449" s="58"/>
    </row>
    <row r="450" spans="5:15" ht="12.75" x14ac:dyDescent="0.2">
      <c r="E450" s="117"/>
      <c r="F450" s="117"/>
      <c r="O450" s="58"/>
    </row>
    <row r="451" spans="5:15" ht="12.75" x14ac:dyDescent="0.2">
      <c r="E451" s="117"/>
      <c r="F451" s="117"/>
      <c r="O451" s="58"/>
    </row>
    <row r="452" spans="5:15" ht="12.75" x14ac:dyDescent="0.2">
      <c r="E452" s="117"/>
      <c r="F452" s="117"/>
      <c r="O452" s="58"/>
    </row>
    <row r="453" spans="5:15" ht="12.75" x14ac:dyDescent="0.2">
      <c r="E453" s="117"/>
      <c r="F453" s="117"/>
      <c r="O453" s="58"/>
    </row>
    <row r="454" spans="5:15" ht="12.75" x14ac:dyDescent="0.2">
      <c r="E454" s="117"/>
      <c r="F454" s="117"/>
      <c r="O454" s="58"/>
    </row>
    <row r="455" spans="5:15" ht="12.75" x14ac:dyDescent="0.2">
      <c r="E455" s="117"/>
      <c r="F455" s="117"/>
      <c r="O455" s="58"/>
    </row>
    <row r="456" spans="5:15" ht="12.75" x14ac:dyDescent="0.2">
      <c r="E456" s="117"/>
      <c r="F456" s="117"/>
      <c r="O456" s="58"/>
    </row>
    <row r="457" spans="5:15" ht="12.75" x14ac:dyDescent="0.2">
      <c r="E457" s="117"/>
      <c r="F457" s="117"/>
      <c r="O457" s="58"/>
    </row>
    <row r="458" spans="5:15" ht="12.75" x14ac:dyDescent="0.2">
      <c r="E458" s="117"/>
      <c r="F458" s="117"/>
      <c r="O458" s="58"/>
    </row>
    <row r="459" spans="5:15" ht="12.75" x14ac:dyDescent="0.2">
      <c r="E459" s="117"/>
      <c r="F459" s="117"/>
      <c r="O459" s="58"/>
    </row>
    <row r="460" spans="5:15" ht="12.75" x14ac:dyDescent="0.2">
      <c r="E460" s="117"/>
      <c r="F460" s="117"/>
      <c r="O460" s="58"/>
    </row>
    <row r="461" spans="5:15" ht="12.75" x14ac:dyDescent="0.2">
      <c r="E461" s="117"/>
      <c r="F461" s="117"/>
      <c r="O461" s="58"/>
    </row>
    <row r="462" spans="5:15" ht="12.75" x14ac:dyDescent="0.2">
      <c r="E462" s="117"/>
      <c r="F462" s="117"/>
      <c r="O462" s="58"/>
    </row>
    <row r="463" spans="5:15" ht="12.75" x14ac:dyDescent="0.2">
      <c r="E463" s="117"/>
      <c r="F463" s="117"/>
      <c r="O463" s="58"/>
    </row>
    <row r="464" spans="5:15" ht="12.75" x14ac:dyDescent="0.2">
      <c r="E464" s="117"/>
      <c r="F464" s="117"/>
      <c r="O464" s="58"/>
    </row>
    <row r="465" spans="5:15" ht="12.75" x14ac:dyDescent="0.2">
      <c r="E465" s="117"/>
      <c r="F465" s="117"/>
      <c r="O465" s="58"/>
    </row>
    <row r="466" spans="5:15" ht="12.75" x14ac:dyDescent="0.2">
      <c r="E466" s="117"/>
      <c r="F466" s="117"/>
      <c r="O466" s="58"/>
    </row>
    <row r="467" spans="5:15" ht="12.75" x14ac:dyDescent="0.2">
      <c r="E467" s="117"/>
      <c r="F467" s="117"/>
      <c r="O467" s="58"/>
    </row>
    <row r="468" spans="5:15" ht="12.75" x14ac:dyDescent="0.2">
      <c r="E468" s="117"/>
      <c r="F468" s="117"/>
      <c r="O468" s="58"/>
    </row>
    <row r="469" spans="5:15" ht="12.75" x14ac:dyDescent="0.2">
      <c r="E469" s="117"/>
      <c r="F469" s="117"/>
      <c r="O469" s="58"/>
    </row>
    <row r="470" spans="5:15" ht="12.75" x14ac:dyDescent="0.2">
      <c r="E470" s="117"/>
      <c r="F470" s="117"/>
      <c r="O470" s="58"/>
    </row>
    <row r="471" spans="5:15" ht="12.75" x14ac:dyDescent="0.2">
      <c r="E471" s="117"/>
      <c r="F471" s="117"/>
      <c r="O471" s="58"/>
    </row>
    <row r="472" spans="5:15" ht="12.75" x14ac:dyDescent="0.2">
      <c r="E472" s="117"/>
      <c r="F472" s="117"/>
      <c r="O472" s="58"/>
    </row>
    <row r="473" spans="5:15" ht="12.75" x14ac:dyDescent="0.2">
      <c r="E473" s="117"/>
      <c r="F473" s="117"/>
      <c r="O473" s="58"/>
    </row>
    <row r="474" spans="5:15" ht="12.75" x14ac:dyDescent="0.2">
      <c r="E474" s="117"/>
      <c r="F474" s="117"/>
      <c r="O474" s="58"/>
    </row>
    <row r="475" spans="5:15" ht="12.75" x14ac:dyDescent="0.2">
      <c r="E475" s="117"/>
      <c r="F475" s="117"/>
      <c r="O475" s="58"/>
    </row>
    <row r="476" spans="5:15" ht="12.75" x14ac:dyDescent="0.2">
      <c r="E476" s="117"/>
      <c r="F476" s="117"/>
      <c r="O476" s="58"/>
    </row>
    <row r="477" spans="5:15" ht="12.75" x14ac:dyDescent="0.2">
      <c r="E477" s="117"/>
      <c r="F477" s="117"/>
      <c r="O477" s="58"/>
    </row>
    <row r="478" spans="5:15" ht="12.75" x14ac:dyDescent="0.2">
      <c r="E478" s="117"/>
      <c r="F478" s="117"/>
      <c r="O478" s="58"/>
    </row>
    <row r="479" spans="5:15" ht="12.75" x14ac:dyDescent="0.2">
      <c r="E479" s="117"/>
      <c r="F479" s="117"/>
      <c r="O479" s="58"/>
    </row>
    <row r="480" spans="5:15" ht="12.75" x14ac:dyDescent="0.2">
      <c r="E480" s="117"/>
      <c r="F480" s="117"/>
      <c r="O480" s="58"/>
    </row>
    <row r="481" spans="5:15" ht="12.75" x14ac:dyDescent="0.2">
      <c r="E481" s="117"/>
      <c r="F481" s="117"/>
      <c r="O481" s="58"/>
    </row>
    <row r="482" spans="5:15" ht="12.75" x14ac:dyDescent="0.2">
      <c r="E482" s="117"/>
      <c r="F482" s="117"/>
      <c r="O482" s="58"/>
    </row>
    <row r="483" spans="5:15" ht="12.75" x14ac:dyDescent="0.2">
      <c r="E483" s="117"/>
      <c r="F483" s="117"/>
      <c r="O483" s="58"/>
    </row>
    <row r="484" spans="5:15" ht="12.75" x14ac:dyDescent="0.2">
      <c r="E484" s="117"/>
      <c r="F484" s="117"/>
      <c r="O484" s="58"/>
    </row>
    <row r="485" spans="5:15" ht="12.75" x14ac:dyDescent="0.2">
      <c r="E485" s="117"/>
      <c r="F485" s="117"/>
      <c r="O485" s="58"/>
    </row>
    <row r="486" spans="5:15" ht="12.75" x14ac:dyDescent="0.2">
      <c r="E486" s="117"/>
      <c r="F486" s="117"/>
      <c r="O486" s="58"/>
    </row>
    <row r="487" spans="5:15" ht="12.75" x14ac:dyDescent="0.2">
      <c r="E487" s="117"/>
      <c r="F487" s="117"/>
      <c r="O487" s="58"/>
    </row>
    <row r="488" spans="5:15" ht="12.75" x14ac:dyDescent="0.2">
      <c r="E488" s="117"/>
      <c r="F488" s="117"/>
      <c r="O488" s="58"/>
    </row>
    <row r="489" spans="5:15" ht="12.75" x14ac:dyDescent="0.2">
      <c r="E489" s="117"/>
      <c r="F489" s="117"/>
      <c r="O489" s="58"/>
    </row>
    <row r="490" spans="5:15" ht="12.75" x14ac:dyDescent="0.2">
      <c r="E490" s="117"/>
      <c r="F490" s="117"/>
      <c r="O490" s="58"/>
    </row>
    <row r="491" spans="5:15" ht="12.75" x14ac:dyDescent="0.2">
      <c r="E491" s="117"/>
      <c r="F491" s="117"/>
      <c r="O491" s="58"/>
    </row>
    <row r="492" spans="5:15" ht="12.75" x14ac:dyDescent="0.2">
      <c r="E492" s="117"/>
      <c r="F492" s="117"/>
      <c r="O492" s="58"/>
    </row>
    <row r="493" spans="5:15" ht="12.75" x14ac:dyDescent="0.2">
      <c r="E493" s="117"/>
      <c r="F493" s="117"/>
      <c r="O493" s="58"/>
    </row>
    <row r="494" spans="5:15" ht="12.75" x14ac:dyDescent="0.2">
      <c r="E494" s="117"/>
      <c r="F494" s="117"/>
      <c r="O494" s="58"/>
    </row>
    <row r="495" spans="5:15" ht="12.75" x14ac:dyDescent="0.2">
      <c r="E495" s="117"/>
      <c r="F495" s="117"/>
      <c r="O495" s="58"/>
    </row>
    <row r="496" spans="5:15" ht="12.75" x14ac:dyDescent="0.2">
      <c r="E496" s="117"/>
      <c r="F496" s="117"/>
      <c r="O496" s="58"/>
    </row>
    <row r="497" spans="5:15" ht="12.75" x14ac:dyDescent="0.2">
      <c r="E497" s="117"/>
      <c r="F497" s="117"/>
      <c r="O497" s="58"/>
    </row>
    <row r="498" spans="5:15" ht="12.75" x14ac:dyDescent="0.2">
      <c r="E498" s="117"/>
      <c r="F498" s="117"/>
      <c r="O498" s="58"/>
    </row>
    <row r="499" spans="5:15" ht="12.75" x14ac:dyDescent="0.2">
      <c r="E499" s="117"/>
      <c r="F499" s="117"/>
      <c r="O499" s="58"/>
    </row>
    <row r="500" spans="5:15" ht="12.75" x14ac:dyDescent="0.2">
      <c r="E500" s="117"/>
      <c r="F500" s="117"/>
      <c r="O500" s="58"/>
    </row>
    <row r="501" spans="5:15" ht="12.75" x14ac:dyDescent="0.2">
      <c r="E501" s="117"/>
      <c r="F501" s="117"/>
      <c r="O501" s="58"/>
    </row>
    <row r="502" spans="5:15" ht="12.75" x14ac:dyDescent="0.2">
      <c r="E502" s="117"/>
      <c r="F502" s="117"/>
      <c r="O502" s="58"/>
    </row>
    <row r="503" spans="5:15" ht="12.75" x14ac:dyDescent="0.2">
      <c r="E503" s="117"/>
      <c r="F503" s="117"/>
      <c r="O503" s="58"/>
    </row>
    <row r="504" spans="5:15" ht="12.75" x14ac:dyDescent="0.2">
      <c r="E504" s="117"/>
      <c r="F504" s="117"/>
      <c r="O504" s="58"/>
    </row>
    <row r="505" spans="5:15" ht="12.75" x14ac:dyDescent="0.2">
      <c r="E505" s="117"/>
      <c r="F505" s="117"/>
      <c r="O505" s="58"/>
    </row>
    <row r="506" spans="5:15" ht="12.75" x14ac:dyDescent="0.2">
      <c r="E506" s="117"/>
      <c r="F506" s="117"/>
      <c r="O506" s="58"/>
    </row>
    <row r="507" spans="5:15" ht="12.75" x14ac:dyDescent="0.2">
      <c r="E507" s="117"/>
      <c r="F507" s="117"/>
      <c r="O507" s="58"/>
    </row>
    <row r="508" spans="5:15" ht="12.75" x14ac:dyDescent="0.2">
      <c r="E508" s="117"/>
      <c r="F508" s="117"/>
      <c r="O508" s="58"/>
    </row>
    <row r="509" spans="5:15" ht="12.75" x14ac:dyDescent="0.2">
      <c r="E509" s="117"/>
      <c r="F509" s="117"/>
      <c r="O509" s="58"/>
    </row>
    <row r="510" spans="5:15" ht="12.75" x14ac:dyDescent="0.2">
      <c r="E510" s="117"/>
      <c r="F510" s="117"/>
      <c r="O510" s="58"/>
    </row>
    <row r="511" spans="5:15" ht="12.75" x14ac:dyDescent="0.2">
      <c r="E511" s="117"/>
      <c r="F511" s="117"/>
      <c r="O511" s="58"/>
    </row>
    <row r="512" spans="5:15" ht="12.75" x14ac:dyDescent="0.2">
      <c r="E512" s="117"/>
      <c r="F512" s="117"/>
      <c r="O512" s="58"/>
    </row>
    <row r="513" spans="5:15" ht="12.75" x14ac:dyDescent="0.2">
      <c r="E513" s="117"/>
      <c r="F513" s="117"/>
      <c r="O513" s="58"/>
    </row>
    <row r="514" spans="5:15" ht="12.75" x14ac:dyDescent="0.2">
      <c r="E514" s="117"/>
      <c r="F514" s="117"/>
      <c r="O514" s="58"/>
    </row>
    <row r="515" spans="5:15" ht="12.75" x14ac:dyDescent="0.2">
      <c r="E515" s="117"/>
      <c r="F515" s="117"/>
      <c r="O515" s="58"/>
    </row>
    <row r="516" spans="5:15" ht="12.75" x14ac:dyDescent="0.2">
      <c r="E516" s="117"/>
      <c r="F516" s="117"/>
      <c r="O516" s="58"/>
    </row>
    <row r="517" spans="5:15" ht="12.75" x14ac:dyDescent="0.2">
      <c r="E517" s="117"/>
      <c r="F517" s="117"/>
      <c r="O517" s="58"/>
    </row>
    <row r="518" spans="5:15" ht="12.75" x14ac:dyDescent="0.2">
      <c r="E518" s="117"/>
      <c r="F518" s="117"/>
      <c r="O518" s="58"/>
    </row>
    <row r="519" spans="5:15" ht="12.75" x14ac:dyDescent="0.2">
      <c r="E519" s="117"/>
      <c r="F519" s="117"/>
      <c r="O519" s="58"/>
    </row>
    <row r="520" spans="5:15" ht="12.75" x14ac:dyDescent="0.2">
      <c r="E520" s="117"/>
      <c r="F520" s="117"/>
      <c r="O520" s="58"/>
    </row>
    <row r="521" spans="5:15" ht="12.75" x14ac:dyDescent="0.2">
      <c r="E521" s="117"/>
      <c r="F521" s="117"/>
      <c r="O521" s="58"/>
    </row>
    <row r="522" spans="5:15" ht="12.75" x14ac:dyDescent="0.2">
      <c r="E522" s="117"/>
      <c r="F522" s="117"/>
      <c r="O522" s="58"/>
    </row>
    <row r="523" spans="5:15" ht="12.75" x14ac:dyDescent="0.2">
      <c r="E523" s="117"/>
      <c r="F523" s="117"/>
      <c r="O523" s="58"/>
    </row>
    <row r="524" spans="5:15" ht="12.75" x14ac:dyDescent="0.2">
      <c r="E524" s="117"/>
      <c r="F524" s="117"/>
      <c r="O524" s="58"/>
    </row>
    <row r="525" spans="5:15" ht="12.75" x14ac:dyDescent="0.2">
      <c r="E525" s="117"/>
      <c r="F525" s="117"/>
      <c r="O525" s="58"/>
    </row>
    <row r="526" spans="5:15" ht="12.75" x14ac:dyDescent="0.2">
      <c r="E526" s="117"/>
      <c r="F526" s="117"/>
      <c r="O526" s="58"/>
    </row>
    <row r="527" spans="5:15" ht="12.75" x14ac:dyDescent="0.2">
      <c r="E527" s="117"/>
      <c r="F527" s="117"/>
      <c r="O527" s="58"/>
    </row>
    <row r="528" spans="5:15" ht="12.75" x14ac:dyDescent="0.2">
      <c r="E528" s="117"/>
      <c r="F528" s="117"/>
      <c r="O528" s="58"/>
    </row>
    <row r="529" spans="5:15" ht="12.75" x14ac:dyDescent="0.2">
      <c r="E529" s="117"/>
      <c r="F529" s="117"/>
      <c r="O529" s="58"/>
    </row>
    <row r="530" spans="5:15" ht="12.75" x14ac:dyDescent="0.2">
      <c r="E530" s="117"/>
      <c r="F530" s="117"/>
      <c r="O530" s="58"/>
    </row>
    <row r="531" spans="5:15" ht="12.75" x14ac:dyDescent="0.2">
      <c r="E531" s="117"/>
      <c r="F531" s="117"/>
      <c r="O531" s="58"/>
    </row>
    <row r="532" spans="5:15" ht="12.75" x14ac:dyDescent="0.2">
      <c r="E532" s="117"/>
      <c r="F532" s="117"/>
      <c r="O532" s="58"/>
    </row>
    <row r="533" spans="5:15" ht="12.75" x14ac:dyDescent="0.2">
      <c r="E533" s="117"/>
      <c r="F533" s="117"/>
      <c r="O533" s="58"/>
    </row>
    <row r="534" spans="5:15" ht="12.75" x14ac:dyDescent="0.2">
      <c r="E534" s="117"/>
      <c r="F534" s="117"/>
      <c r="O534" s="58"/>
    </row>
    <row r="535" spans="5:15" ht="12.75" x14ac:dyDescent="0.2">
      <c r="E535" s="117"/>
      <c r="F535" s="117"/>
      <c r="O535" s="58"/>
    </row>
    <row r="536" spans="5:15" ht="12.75" x14ac:dyDescent="0.2">
      <c r="E536" s="117"/>
      <c r="F536" s="117"/>
      <c r="O536" s="58"/>
    </row>
    <row r="537" spans="5:15" ht="12.75" x14ac:dyDescent="0.2">
      <c r="E537" s="117"/>
      <c r="F537" s="117"/>
      <c r="O537" s="58"/>
    </row>
    <row r="538" spans="5:15" ht="12.75" x14ac:dyDescent="0.2">
      <c r="E538" s="117"/>
      <c r="F538" s="117"/>
      <c r="O538" s="58"/>
    </row>
    <row r="539" spans="5:15" ht="12.75" x14ac:dyDescent="0.2">
      <c r="E539" s="117"/>
      <c r="F539" s="117"/>
      <c r="O539" s="58"/>
    </row>
    <row r="540" spans="5:15" ht="12.75" x14ac:dyDescent="0.2">
      <c r="E540" s="117"/>
      <c r="F540" s="117"/>
      <c r="O540" s="58"/>
    </row>
    <row r="541" spans="5:15" ht="12.75" x14ac:dyDescent="0.2">
      <c r="E541" s="117"/>
      <c r="F541" s="117"/>
      <c r="O541" s="58"/>
    </row>
    <row r="542" spans="5:15" ht="12.75" x14ac:dyDescent="0.2">
      <c r="E542" s="117"/>
      <c r="F542" s="117"/>
      <c r="O542" s="58"/>
    </row>
    <row r="543" spans="5:15" ht="12.75" x14ac:dyDescent="0.2">
      <c r="E543" s="117"/>
      <c r="F543" s="117"/>
      <c r="O543" s="58"/>
    </row>
    <row r="544" spans="5:15" ht="12.75" x14ac:dyDescent="0.2">
      <c r="E544" s="117"/>
      <c r="F544" s="117"/>
      <c r="O544" s="58"/>
    </row>
    <row r="545" spans="5:15" ht="12.75" x14ac:dyDescent="0.2">
      <c r="E545" s="117"/>
      <c r="F545" s="117"/>
      <c r="O545" s="58"/>
    </row>
    <row r="546" spans="5:15" ht="12.75" x14ac:dyDescent="0.2">
      <c r="E546" s="117"/>
      <c r="F546" s="117"/>
      <c r="O546" s="58"/>
    </row>
    <row r="547" spans="5:15" ht="12.75" x14ac:dyDescent="0.2">
      <c r="E547" s="117"/>
      <c r="F547" s="117"/>
      <c r="O547" s="58"/>
    </row>
    <row r="548" spans="5:15" ht="12.75" x14ac:dyDescent="0.2">
      <c r="E548" s="117"/>
      <c r="F548" s="117"/>
      <c r="O548" s="58"/>
    </row>
    <row r="549" spans="5:15" ht="12.75" x14ac:dyDescent="0.2">
      <c r="E549" s="117"/>
      <c r="F549" s="117"/>
      <c r="O549" s="58"/>
    </row>
    <row r="550" spans="5:15" ht="12.75" x14ac:dyDescent="0.2">
      <c r="E550" s="117"/>
      <c r="F550" s="117"/>
      <c r="O550" s="58"/>
    </row>
    <row r="551" spans="5:15" ht="12.75" x14ac:dyDescent="0.2">
      <c r="E551" s="117"/>
      <c r="F551" s="117"/>
      <c r="O551" s="58"/>
    </row>
    <row r="552" spans="5:15" ht="12.75" x14ac:dyDescent="0.2">
      <c r="E552" s="117"/>
      <c r="F552" s="117"/>
      <c r="O552" s="58"/>
    </row>
    <row r="553" spans="5:15" ht="12.75" x14ac:dyDescent="0.2">
      <c r="E553" s="117"/>
      <c r="F553" s="117"/>
      <c r="O553" s="58"/>
    </row>
    <row r="554" spans="5:15" ht="12.75" x14ac:dyDescent="0.2">
      <c r="E554" s="117"/>
      <c r="F554" s="117"/>
      <c r="O554" s="58"/>
    </row>
    <row r="555" spans="5:15" ht="12.75" x14ac:dyDescent="0.2">
      <c r="E555" s="117"/>
      <c r="F555" s="117"/>
      <c r="O555" s="58"/>
    </row>
    <row r="556" spans="5:15" ht="12.75" x14ac:dyDescent="0.2">
      <c r="E556" s="117"/>
      <c r="F556" s="117"/>
      <c r="O556" s="58"/>
    </row>
    <row r="557" spans="5:15" ht="12.75" x14ac:dyDescent="0.2">
      <c r="E557" s="117"/>
      <c r="F557" s="117"/>
      <c r="O557" s="58"/>
    </row>
    <row r="558" spans="5:15" ht="12.75" x14ac:dyDescent="0.2">
      <c r="E558" s="117"/>
      <c r="F558" s="117"/>
      <c r="O558" s="58"/>
    </row>
    <row r="559" spans="5:15" ht="12.75" x14ac:dyDescent="0.2">
      <c r="E559" s="117"/>
      <c r="F559" s="117"/>
      <c r="O559" s="58"/>
    </row>
    <row r="560" spans="5:15" ht="12.75" x14ac:dyDescent="0.2">
      <c r="E560" s="117"/>
      <c r="F560" s="117"/>
      <c r="O560" s="58"/>
    </row>
    <row r="561" spans="5:15" ht="12.75" x14ac:dyDescent="0.2">
      <c r="E561" s="117"/>
      <c r="F561" s="117"/>
      <c r="O561" s="58"/>
    </row>
    <row r="562" spans="5:15" ht="12.75" x14ac:dyDescent="0.2">
      <c r="E562" s="117"/>
      <c r="F562" s="117"/>
      <c r="O562" s="58"/>
    </row>
    <row r="563" spans="5:15" ht="12.75" x14ac:dyDescent="0.2">
      <c r="E563" s="117"/>
      <c r="F563" s="117"/>
      <c r="O563" s="58"/>
    </row>
    <row r="564" spans="5:15" ht="12.75" x14ac:dyDescent="0.2">
      <c r="E564" s="117"/>
      <c r="F564" s="117"/>
      <c r="O564" s="58"/>
    </row>
    <row r="565" spans="5:15" ht="12.75" x14ac:dyDescent="0.2">
      <c r="E565" s="117"/>
      <c r="F565" s="117"/>
      <c r="O565" s="58"/>
    </row>
    <row r="566" spans="5:15" ht="12.75" x14ac:dyDescent="0.2">
      <c r="E566" s="117"/>
      <c r="F566" s="117"/>
      <c r="O566" s="58"/>
    </row>
    <row r="567" spans="5:15" ht="12.75" x14ac:dyDescent="0.2">
      <c r="E567" s="117"/>
      <c r="F567" s="117"/>
      <c r="O567" s="58"/>
    </row>
    <row r="568" spans="5:15" ht="12.75" x14ac:dyDescent="0.2">
      <c r="E568" s="117"/>
      <c r="F568" s="117"/>
      <c r="O568" s="58"/>
    </row>
    <row r="569" spans="5:15" ht="12.75" x14ac:dyDescent="0.2">
      <c r="E569" s="117"/>
      <c r="F569" s="117"/>
      <c r="O569" s="58"/>
    </row>
    <row r="570" spans="5:15" ht="12.75" x14ac:dyDescent="0.2">
      <c r="E570" s="117"/>
      <c r="F570" s="117"/>
      <c r="O570" s="58"/>
    </row>
    <row r="571" spans="5:15" ht="12.75" x14ac:dyDescent="0.2">
      <c r="E571" s="117"/>
      <c r="F571" s="117"/>
      <c r="O571" s="58"/>
    </row>
    <row r="572" spans="5:15" ht="12.75" x14ac:dyDescent="0.2">
      <c r="E572" s="117"/>
      <c r="F572" s="117"/>
      <c r="O572" s="58"/>
    </row>
    <row r="573" spans="5:15" ht="12.75" x14ac:dyDescent="0.2">
      <c r="E573" s="117"/>
      <c r="F573" s="117"/>
      <c r="O573" s="58"/>
    </row>
    <row r="574" spans="5:15" ht="12.75" x14ac:dyDescent="0.2">
      <c r="E574" s="117"/>
      <c r="F574" s="117"/>
      <c r="O574" s="58"/>
    </row>
    <row r="575" spans="5:15" ht="12.75" x14ac:dyDescent="0.2">
      <c r="E575" s="117"/>
      <c r="F575" s="117"/>
      <c r="O575" s="58"/>
    </row>
    <row r="576" spans="5:15" ht="12.75" x14ac:dyDescent="0.2">
      <c r="E576" s="117"/>
      <c r="F576" s="117"/>
      <c r="O576" s="58"/>
    </row>
    <row r="577" spans="5:15" ht="12.75" x14ac:dyDescent="0.2">
      <c r="E577" s="117"/>
      <c r="F577" s="117"/>
      <c r="O577" s="58"/>
    </row>
    <row r="578" spans="5:15" ht="12.75" x14ac:dyDescent="0.2">
      <c r="E578" s="117"/>
      <c r="F578" s="117"/>
      <c r="O578" s="58"/>
    </row>
    <row r="579" spans="5:15" ht="12.75" x14ac:dyDescent="0.2">
      <c r="E579" s="117"/>
      <c r="F579" s="117"/>
      <c r="O579" s="58"/>
    </row>
    <row r="580" spans="5:15" ht="12.75" x14ac:dyDescent="0.2">
      <c r="E580" s="117"/>
      <c r="F580" s="117"/>
      <c r="O580" s="58"/>
    </row>
    <row r="581" spans="5:15" ht="12.75" x14ac:dyDescent="0.2">
      <c r="E581" s="117"/>
      <c r="F581" s="117"/>
      <c r="O581" s="58"/>
    </row>
    <row r="582" spans="5:15" ht="12.75" x14ac:dyDescent="0.2">
      <c r="E582" s="117"/>
      <c r="F582" s="117"/>
      <c r="O582" s="58"/>
    </row>
    <row r="583" spans="5:15" ht="12.75" x14ac:dyDescent="0.2">
      <c r="E583" s="117"/>
      <c r="F583" s="117"/>
      <c r="O583" s="58"/>
    </row>
    <row r="584" spans="5:15" ht="12.75" x14ac:dyDescent="0.2">
      <c r="E584" s="117"/>
      <c r="F584" s="117"/>
      <c r="O584" s="58"/>
    </row>
    <row r="585" spans="5:15" ht="12.75" x14ac:dyDescent="0.2">
      <c r="E585" s="117"/>
      <c r="F585" s="117"/>
      <c r="O585" s="58"/>
    </row>
    <row r="586" spans="5:15" ht="12.75" x14ac:dyDescent="0.2">
      <c r="E586" s="117"/>
      <c r="F586" s="117"/>
      <c r="O586" s="58"/>
    </row>
    <row r="587" spans="5:15" ht="12.75" x14ac:dyDescent="0.2">
      <c r="E587" s="117"/>
      <c r="F587" s="117"/>
      <c r="O587" s="58"/>
    </row>
    <row r="588" spans="5:15" ht="12.75" x14ac:dyDescent="0.2">
      <c r="E588" s="117"/>
      <c r="F588" s="117"/>
      <c r="O588" s="58"/>
    </row>
    <row r="589" spans="5:15" ht="12.75" x14ac:dyDescent="0.2">
      <c r="E589" s="117"/>
      <c r="F589" s="117"/>
      <c r="O589" s="58"/>
    </row>
    <row r="590" spans="5:15" ht="12.75" x14ac:dyDescent="0.2">
      <c r="E590" s="117"/>
      <c r="F590" s="117"/>
      <c r="O590" s="58"/>
    </row>
    <row r="591" spans="5:15" ht="12.75" x14ac:dyDescent="0.2">
      <c r="E591" s="117"/>
      <c r="F591" s="117"/>
      <c r="O591" s="58"/>
    </row>
    <row r="592" spans="5:15" ht="12.75" x14ac:dyDescent="0.2">
      <c r="E592" s="117"/>
      <c r="F592" s="117"/>
      <c r="O592" s="58"/>
    </row>
    <row r="593" spans="5:15" ht="12.75" x14ac:dyDescent="0.2">
      <c r="E593" s="117"/>
      <c r="F593" s="117"/>
      <c r="O593" s="58"/>
    </row>
    <row r="594" spans="5:15" ht="12.75" x14ac:dyDescent="0.2">
      <c r="E594" s="117"/>
      <c r="F594" s="117"/>
      <c r="O594" s="58"/>
    </row>
    <row r="595" spans="5:15" ht="12.75" x14ac:dyDescent="0.2">
      <c r="E595" s="117"/>
      <c r="F595" s="117"/>
      <c r="O595" s="58"/>
    </row>
    <row r="596" spans="5:15" ht="12.75" x14ac:dyDescent="0.2">
      <c r="E596" s="117"/>
      <c r="F596" s="117"/>
      <c r="O596" s="58"/>
    </row>
    <row r="597" spans="5:15" ht="12.75" x14ac:dyDescent="0.2">
      <c r="E597" s="117"/>
      <c r="F597" s="117"/>
      <c r="O597" s="58"/>
    </row>
    <row r="598" spans="5:15" ht="12.75" x14ac:dyDescent="0.2">
      <c r="E598" s="117"/>
      <c r="F598" s="117"/>
      <c r="O598" s="58"/>
    </row>
    <row r="599" spans="5:15" ht="12.75" x14ac:dyDescent="0.2">
      <c r="E599" s="117"/>
      <c r="F599" s="117"/>
      <c r="O599" s="58"/>
    </row>
    <row r="600" spans="5:15" ht="12.75" x14ac:dyDescent="0.2">
      <c r="E600" s="117"/>
      <c r="F600" s="117"/>
      <c r="O600" s="58"/>
    </row>
    <row r="601" spans="5:15" ht="12.75" x14ac:dyDescent="0.2">
      <c r="E601" s="117"/>
      <c r="F601" s="117"/>
      <c r="O601" s="58"/>
    </row>
    <row r="602" spans="5:15" ht="12.75" x14ac:dyDescent="0.2">
      <c r="E602" s="117"/>
      <c r="F602" s="117"/>
      <c r="O602" s="58"/>
    </row>
    <row r="603" spans="5:15" ht="12.75" x14ac:dyDescent="0.2">
      <c r="E603" s="117"/>
      <c r="F603" s="117"/>
      <c r="O603" s="58"/>
    </row>
    <row r="604" spans="5:15" ht="12.75" x14ac:dyDescent="0.2">
      <c r="E604" s="117"/>
      <c r="F604" s="117"/>
      <c r="O604" s="58"/>
    </row>
    <row r="605" spans="5:15" ht="12.75" x14ac:dyDescent="0.2">
      <c r="E605" s="117"/>
      <c r="F605" s="117"/>
      <c r="O605" s="58"/>
    </row>
    <row r="606" spans="5:15" ht="12.75" x14ac:dyDescent="0.2">
      <c r="E606" s="117"/>
      <c r="F606" s="117"/>
      <c r="O606" s="58"/>
    </row>
    <row r="607" spans="5:15" ht="12.75" x14ac:dyDescent="0.2">
      <c r="E607" s="117"/>
      <c r="F607" s="117"/>
      <c r="O607" s="58"/>
    </row>
    <row r="608" spans="5:15" ht="12.75" x14ac:dyDescent="0.2">
      <c r="E608" s="117"/>
      <c r="F608" s="117"/>
      <c r="O608" s="58"/>
    </row>
    <row r="609" spans="5:15" ht="12.75" x14ac:dyDescent="0.2">
      <c r="E609" s="117"/>
      <c r="F609" s="117"/>
      <c r="O609" s="58"/>
    </row>
    <row r="610" spans="5:15" ht="12.75" x14ac:dyDescent="0.2">
      <c r="E610" s="117"/>
      <c r="F610" s="117"/>
      <c r="O610" s="58"/>
    </row>
    <row r="611" spans="5:15" ht="12.75" x14ac:dyDescent="0.2">
      <c r="E611" s="117"/>
      <c r="F611" s="117"/>
      <c r="O611" s="58"/>
    </row>
    <row r="612" spans="5:15" ht="12.75" x14ac:dyDescent="0.2">
      <c r="E612" s="117"/>
      <c r="F612" s="117"/>
      <c r="O612" s="58"/>
    </row>
    <row r="613" spans="5:15" ht="12.75" x14ac:dyDescent="0.2">
      <c r="E613" s="117"/>
      <c r="F613" s="117"/>
      <c r="O613" s="58"/>
    </row>
    <row r="614" spans="5:15" ht="12.75" x14ac:dyDescent="0.2">
      <c r="E614" s="117"/>
      <c r="F614" s="117"/>
      <c r="O614" s="58"/>
    </row>
    <row r="615" spans="5:15" ht="12.75" x14ac:dyDescent="0.2">
      <c r="E615" s="117"/>
      <c r="F615" s="117"/>
      <c r="O615" s="58"/>
    </row>
    <row r="616" spans="5:15" ht="12.75" x14ac:dyDescent="0.2">
      <c r="E616" s="117"/>
      <c r="F616" s="117"/>
      <c r="O616" s="58"/>
    </row>
    <row r="617" spans="5:15" ht="12.75" x14ac:dyDescent="0.2">
      <c r="E617" s="117"/>
      <c r="F617" s="117"/>
      <c r="O617" s="58"/>
    </row>
    <row r="618" spans="5:15" ht="12.75" x14ac:dyDescent="0.2">
      <c r="E618" s="117"/>
      <c r="F618" s="117"/>
      <c r="O618" s="58"/>
    </row>
    <row r="619" spans="5:15" ht="12.75" x14ac:dyDescent="0.2">
      <c r="E619" s="117"/>
      <c r="F619" s="117"/>
      <c r="O619" s="58"/>
    </row>
    <row r="620" spans="5:15" ht="12.75" x14ac:dyDescent="0.2">
      <c r="E620" s="117"/>
      <c r="F620" s="117"/>
      <c r="O620" s="58"/>
    </row>
    <row r="621" spans="5:15" ht="12.75" x14ac:dyDescent="0.2">
      <c r="E621" s="117"/>
      <c r="F621" s="117"/>
      <c r="O621" s="58"/>
    </row>
    <row r="622" spans="5:15" ht="12.75" x14ac:dyDescent="0.2">
      <c r="E622" s="117"/>
      <c r="F622" s="117"/>
      <c r="O622" s="58"/>
    </row>
    <row r="623" spans="5:15" ht="12.75" x14ac:dyDescent="0.2">
      <c r="E623" s="117"/>
      <c r="F623" s="117"/>
      <c r="O623" s="58"/>
    </row>
    <row r="624" spans="5:15" ht="12.75" x14ac:dyDescent="0.2">
      <c r="E624" s="117"/>
      <c r="F624" s="117"/>
      <c r="O624" s="58"/>
    </row>
    <row r="625" spans="5:15" ht="12.75" x14ac:dyDescent="0.2">
      <c r="E625" s="117"/>
      <c r="F625" s="117"/>
      <c r="O625" s="58"/>
    </row>
    <row r="626" spans="5:15" ht="12.75" x14ac:dyDescent="0.2">
      <c r="E626" s="117"/>
      <c r="F626" s="117"/>
      <c r="O626" s="58"/>
    </row>
    <row r="627" spans="5:15" ht="12.75" x14ac:dyDescent="0.2">
      <c r="E627" s="117"/>
      <c r="F627" s="117"/>
      <c r="O627" s="58"/>
    </row>
    <row r="628" spans="5:15" ht="12.75" x14ac:dyDescent="0.2">
      <c r="E628" s="117"/>
      <c r="F628" s="117"/>
      <c r="O628" s="58"/>
    </row>
    <row r="629" spans="5:15" ht="12.75" x14ac:dyDescent="0.2">
      <c r="E629" s="117"/>
      <c r="F629" s="117"/>
      <c r="O629" s="58"/>
    </row>
    <row r="630" spans="5:15" ht="12.75" x14ac:dyDescent="0.2">
      <c r="E630" s="117"/>
      <c r="F630" s="117"/>
      <c r="O630" s="58"/>
    </row>
    <row r="631" spans="5:15" ht="12.75" x14ac:dyDescent="0.2">
      <c r="E631" s="117"/>
      <c r="F631" s="117"/>
      <c r="O631" s="58"/>
    </row>
    <row r="632" spans="5:15" ht="12.75" x14ac:dyDescent="0.2">
      <c r="E632" s="117"/>
      <c r="F632" s="117"/>
      <c r="O632" s="58"/>
    </row>
    <row r="633" spans="5:15" ht="12.75" x14ac:dyDescent="0.2">
      <c r="E633" s="117"/>
      <c r="F633" s="117"/>
      <c r="O633" s="58"/>
    </row>
    <row r="634" spans="5:15" ht="12.75" x14ac:dyDescent="0.2">
      <c r="E634" s="117"/>
      <c r="F634" s="117"/>
      <c r="O634" s="58"/>
    </row>
    <row r="635" spans="5:15" ht="12.75" x14ac:dyDescent="0.2">
      <c r="E635" s="117"/>
      <c r="F635" s="117"/>
      <c r="O635" s="58"/>
    </row>
    <row r="636" spans="5:15" ht="12.75" x14ac:dyDescent="0.2">
      <c r="E636" s="117"/>
      <c r="F636" s="117"/>
      <c r="O636" s="58"/>
    </row>
    <row r="637" spans="5:15" ht="12.75" x14ac:dyDescent="0.2">
      <c r="E637" s="117"/>
      <c r="F637" s="117"/>
      <c r="O637" s="58"/>
    </row>
    <row r="638" spans="5:15" ht="12.75" x14ac:dyDescent="0.2">
      <c r="E638" s="117"/>
      <c r="F638" s="117"/>
      <c r="O638" s="58"/>
    </row>
    <row r="639" spans="5:15" ht="12.75" x14ac:dyDescent="0.2">
      <c r="E639" s="117"/>
      <c r="F639" s="117"/>
      <c r="O639" s="58"/>
    </row>
    <row r="640" spans="5:15" ht="12.75" x14ac:dyDescent="0.2">
      <c r="E640" s="117"/>
      <c r="F640" s="117"/>
      <c r="O640" s="58"/>
    </row>
    <row r="641" spans="5:15" ht="12.75" x14ac:dyDescent="0.2">
      <c r="E641" s="117"/>
      <c r="F641" s="117"/>
      <c r="O641" s="58"/>
    </row>
    <row r="642" spans="5:15" ht="12.75" x14ac:dyDescent="0.2">
      <c r="E642" s="117"/>
      <c r="F642" s="117"/>
      <c r="O642" s="58"/>
    </row>
    <row r="643" spans="5:15" ht="12.75" x14ac:dyDescent="0.2">
      <c r="E643" s="117"/>
      <c r="F643" s="117"/>
      <c r="O643" s="58"/>
    </row>
    <row r="644" spans="5:15" ht="12.75" x14ac:dyDescent="0.2">
      <c r="E644" s="117"/>
      <c r="F644" s="117"/>
      <c r="O644" s="58"/>
    </row>
    <row r="645" spans="5:15" ht="12.75" x14ac:dyDescent="0.2">
      <c r="E645" s="117"/>
      <c r="F645" s="117"/>
      <c r="O645" s="58"/>
    </row>
    <row r="646" spans="5:15" ht="12.75" x14ac:dyDescent="0.2">
      <c r="E646" s="117"/>
      <c r="F646" s="117"/>
      <c r="O646" s="58"/>
    </row>
    <row r="647" spans="5:15" ht="12.75" x14ac:dyDescent="0.2">
      <c r="E647" s="117"/>
      <c r="F647" s="117"/>
      <c r="O647" s="58"/>
    </row>
    <row r="648" spans="5:15" ht="12.75" x14ac:dyDescent="0.2">
      <c r="E648" s="117"/>
      <c r="F648" s="117"/>
      <c r="O648" s="58"/>
    </row>
    <row r="649" spans="5:15" ht="12.75" x14ac:dyDescent="0.2">
      <c r="E649" s="117"/>
      <c r="F649" s="117"/>
      <c r="O649" s="58"/>
    </row>
    <row r="650" spans="5:15" ht="12.75" x14ac:dyDescent="0.2">
      <c r="E650" s="117"/>
      <c r="F650" s="117"/>
      <c r="O650" s="58"/>
    </row>
    <row r="651" spans="5:15" ht="12.75" x14ac:dyDescent="0.2">
      <c r="E651" s="117"/>
      <c r="F651" s="117"/>
      <c r="O651" s="58"/>
    </row>
    <row r="652" spans="5:15" ht="12.75" x14ac:dyDescent="0.2">
      <c r="E652" s="117"/>
      <c r="F652" s="117"/>
      <c r="O652" s="58"/>
    </row>
    <row r="653" spans="5:15" ht="12.75" x14ac:dyDescent="0.2">
      <c r="E653" s="117"/>
      <c r="F653" s="117"/>
      <c r="O653" s="58"/>
    </row>
    <row r="654" spans="5:15" ht="12.75" x14ac:dyDescent="0.2">
      <c r="E654" s="117"/>
      <c r="F654" s="117"/>
      <c r="O654" s="58"/>
    </row>
    <row r="655" spans="5:15" ht="12.75" x14ac:dyDescent="0.2">
      <c r="E655" s="117"/>
      <c r="F655" s="117"/>
      <c r="O655" s="58"/>
    </row>
    <row r="656" spans="5:15" ht="12.75" x14ac:dyDescent="0.2">
      <c r="E656" s="117"/>
      <c r="F656" s="117"/>
      <c r="O656" s="58"/>
    </row>
    <row r="657" spans="5:15" ht="12.75" x14ac:dyDescent="0.2">
      <c r="E657" s="117"/>
      <c r="F657" s="117"/>
      <c r="O657" s="58"/>
    </row>
    <row r="658" spans="5:15" ht="12.75" x14ac:dyDescent="0.2">
      <c r="E658" s="117"/>
      <c r="F658" s="117"/>
      <c r="O658" s="58"/>
    </row>
    <row r="659" spans="5:15" ht="12.75" x14ac:dyDescent="0.2">
      <c r="E659" s="117"/>
      <c r="F659" s="117"/>
      <c r="O659" s="58"/>
    </row>
    <row r="660" spans="5:15" ht="12.75" x14ac:dyDescent="0.2">
      <c r="E660" s="117"/>
      <c r="F660" s="117"/>
      <c r="O660" s="58"/>
    </row>
    <row r="661" spans="5:15" ht="12.75" x14ac:dyDescent="0.2">
      <c r="E661" s="117"/>
      <c r="F661" s="117"/>
      <c r="O661" s="58"/>
    </row>
    <row r="662" spans="5:15" ht="12.75" x14ac:dyDescent="0.2">
      <c r="E662" s="117"/>
      <c r="F662" s="117"/>
      <c r="O662" s="58"/>
    </row>
    <row r="663" spans="5:15" ht="12.75" x14ac:dyDescent="0.2">
      <c r="E663" s="117"/>
      <c r="F663" s="117"/>
      <c r="O663" s="58"/>
    </row>
    <row r="664" spans="5:15" ht="12.75" x14ac:dyDescent="0.2">
      <c r="E664" s="117"/>
      <c r="F664" s="117"/>
      <c r="O664" s="58"/>
    </row>
    <row r="665" spans="5:15" ht="12.75" x14ac:dyDescent="0.2">
      <c r="E665" s="117"/>
      <c r="F665" s="117"/>
      <c r="O665" s="58"/>
    </row>
    <row r="666" spans="5:15" ht="12.75" x14ac:dyDescent="0.2">
      <c r="E666" s="117"/>
      <c r="F666" s="117"/>
      <c r="O666" s="58"/>
    </row>
    <row r="667" spans="5:15" ht="12.75" x14ac:dyDescent="0.2">
      <c r="E667" s="117"/>
      <c r="F667" s="117"/>
      <c r="O667" s="58"/>
    </row>
    <row r="668" spans="5:15" ht="12.75" x14ac:dyDescent="0.2">
      <c r="E668" s="117"/>
      <c r="F668" s="117"/>
      <c r="O668" s="58"/>
    </row>
    <row r="669" spans="5:15" ht="12.75" x14ac:dyDescent="0.2">
      <c r="E669" s="117"/>
      <c r="F669" s="117"/>
      <c r="O669" s="58"/>
    </row>
    <row r="670" spans="5:15" ht="12.75" x14ac:dyDescent="0.2">
      <c r="E670" s="117"/>
      <c r="F670" s="117"/>
      <c r="O670" s="58"/>
    </row>
    <row r="671" spans="5:15" ht="12.75" x14ac:dyDescent="0.2">
      <c r="E671" s="117"/>
      <c r="F671" s="117"/>
      <c r="O671" s="58"/>
    </row>
    <row r="672" spans="5:15" ht="12.75" x14ac:dyDescent="0.2">
      <c r="E672" s="117"/>
      <c r="F672" s="117"/>
      <c r="O672" s="58"/>
    </row>
    <row r="673" spans="5:15" ht="12.75" x14ac:dyDescent="0.2">
      <c r="E673" s="117"/>
      <c r="F673" s="117"/>
      <c r="O673" s="58"/>
    </row>
    <row r="674" spans="5:15" ht="12.75" x14ac:dyDescent="0.2">
      <c r="E674" s="117"/>
      <c r="F674" s="117"/>
      <c r="O674" s="58"/>
    </row>
    <row r="675" spans="5:15" ht="12.75" x14ac:dyDescent="0.2">
      <c r="E675" s="117"/>
      <c r="F675" s="117"/>
      <c r="O675" s="58"/>
    </row>
    <row r="676" spans="5:15" ht="12.75" x14ac:dyDescent="0.2">
      <c r="E676" s="117"/>
      <c r="F676" s="117"/>
      <c r="O676" s="58"/>
    </row>
    <row r="677" spans="5:15" ht="12.75" x14ac:dyDescent="0.2">
      <c r="E677" s="117"/>
      <c r="F677" s="117"/>
      <c r="O677" s="58"/>
    </row>
    <row r="678" spans="5:15" ht="12.75" x14ac:dyDescent="0.2">
      <c r="E678" s="117"/>
      <c r="F678" s="117"/>
      <c r="O678" s="58"/>
    </row>
    <row r="679" spans="5:15" ht="12.75" x14ac:dyDescent="0.2">
      <c r="E679" s="117"/>
      <c r="F679" s="117"/>
      <c r="O679" s="58"/>
    </row>
    <row r="680" spans="5:15" ht="12.75" x14ac:dyDescent="0.2">
      <c r="E680" s="117"/>
      <c r="F680" s="117"/>
      <c r="O680" s="58"/>
    </row>
    <row r="681" spans="5:15" ht="12.75" x14ac:dyDescent="0.2">
      <c r="E681" s="117"/>
      <c r="F681" s="117"/>
      <c r="O681" s="58"/>
    </row>
    <row r="682" spans="5:15" ht="12.75" x14ac:dyDescent="0.2">
      <c r="E682" s="117"/>
      <c r="F682" s="117"/>
      <c r="O682" s="58"/>
    </row>
    <row r="683" spans="5:15" ht="12.75" x14ac:dyDescent="0.2">
      <c r="E683" s="117"/>
      <c r="F683" s="117"/>
      <c r="O683" s="58"/>
    </row>
    <row r="684" spans="5:15" ht="12.75" x14ac:dyDescent="0.2">
      <c r="E684" s="117"/>
      <c r="F684" s="117"/>
      <c r="O684" s="58"/>
    </row>
    <row r="685" spans="5:15" ht="12.75" x14ac:dyDescent="0.2">
      <c r="E685" s="117"/>
      <c r="F685" s="117"/>
      <c r="O685" s="58"/>
    </row>
    <row r="686" spans="5:15" ht="12.75" x14ac:dyDescent="0.2">
      <c r="E686" s="117"/>
      <c r="F686" s="117"/>
      <c r="O686" s="58"/>
    </row>
    <row r="687" spans="5:15" ht="12.75" x14ac:dyDescent="0.2">
      <c r="E687" s="117"/>
      <c r="F687" s="117"/>
      <c r="O687" s="58"/>
    </row>
    <row r="688" spans="5:15" ht="12.75" x14ac:dyDescent="0.2">
      <c r="E688" s="117"/>
      <c r="F688" s="117"/>
      <c r="O688" s="58"/>
    </row>
    <row r="689" spans="5:15" ht="12.75" x14ac:dyDescent="0.2">
      <c r="E689" s="117"/>
      <c r="F689" s="117"/>
      <c r="O689" s="58"/>
    </row>
    <row r="690" spans="5:15" ht="12.75" x14ac:dyDescent="0.2">
      <c r="E690" s="117"/>
      <c r="F690" s="117"/>
      <c r="O690" s="58"/>
    </row>
    <row r="691" spans="5:15" ht="12.75" x14ac:dyDescent="0.2">
      <c r="E691" s="117"/>
      <c r="F691" s="117"/>
      <c r="O691" s="58"/>
    </row>
    <row r="692" spans="5:15" ht="12.75" x14ac:dyDescent="0.2">
      <c r="E692" s="117"/>
      <c r="F692" s="117"/>
      <c r="O692" s="58"/>
    </row>
    <row r="693" spans="5:15" ht="12.75" x14ac:dyDescent="0.2">
      <c r="E693" s="117"/>
      <c r="F693" s="117"/>
      <c r="O693" s="58"/>
    </row>
    <row r="694" spans="5:15" ht="12.75" x14ac:dyDescent="0.2">
      <c r="E694" s="117"/>
      <c r="F694" s="117"/>
      <c r="O694" s="58"/>
    </row>
    <row r="695" spans="5:15" ht="12.75" x14ac:dyDescent="0.2">
      <c r="E695" s="117"/>
      <c r="F695" s="117"/>
      <c r="O695" s="58"/>
    </row>
    <row r="696" spans="5:15" ht="12.75" x14ac:dyDescent="0.2">
      <c r="E696" s="117"/>
      <c r="F696" s="117"/>
      <c r="O696" s="58"/>
    </row>
    <row r="697" spans="5:15" ht="12.75" x14ac:dyDescent="0.2">
      <c r="E697" s="117"/>
      <c r="F697" s="117"/>
      <c r="O697" s="58"/>
    </row>
    <row r="698" spans="5:15" ht="12.75" x14ac:dyDescent="0.2">
      <c r="E698" s="117"/>
      <c r="F698" s="117"/>
      <c r="O698" s="58"/>
    </row>
    <row r="699" spans="5:15" ht="12.75" x14ac:dyDescent="0.2">
      <c r="E699" s="117"/>
      <c r="F699" s="117"/>
      <c r="O699" s="58"/>
    </row>
    <row r="700" spans="5:15" ht="12.75" x14ac:dyDescent="0.2">
      <c r="E700" s="117"/>
      <c r="F700" s="117"/>
      <c r="O700" s="58"/>
    </row>
    <row r="701" spans="5:15" ht="12.75" x14ac:dyDescent="0.2">
      <c r="E701" s="117"/>
      <c r="F701" s="117"/>
      <c r="O701" s="58"/>
    </row>
    <row r="702" spans="5:15" ht="12.75" x14ac:dyDescent="0.2">
      <c r="E702" s="117"/>
      <c r="F702" s="117"/>
      <c r="O702" s="58"/>
    </row>
    <row r="703" spans="5:15" ht="12.75" x14ac:dyDescent="0.2">
      <c r="E703" s="117"/>
      <c r="F703" s="117"/>
      <c r="O703" s="58"/>
    </row>
    <row r="704" spans="5:15" ht="12.75" x14ac:dyDescent="0.2">
      <c r="E704" s="117"/>
      <c r="F704" s="117"/>
      <c r="O704" s="58"/>
    </row>
    <row r="705" spans="5:15" ht="12.75" x14ac:dyDescent="0.2">
      <c r="E705" s="117"/>
      <c r="F705" s="117"/>
      <c r="O705" s="58"/>
    </row>
    <row r="706" spans="5:15" ht="12.75" x14ac:dyDescent="0.2">
      <c r="E706" s="117"/>
      <c r="F706" s="117"/>
      <c r="O706" s="58"/>
    </row>
    <row r="707" spans="5:15" ht="12.75" x14ac:dyDescent="0.2">
      <c r="E707" s="117"/>
      <c r="F707" s="117"/>
      <c r="O707" s="58"/>
    </row>
    <row r="708" spans="5:15" ht="12.75" x14ac:dyDescent="0.2">
      <c r="E708" s="117"/>
      <c r="F708" s="117"/>
      <c r="O708" s="58"/>
    </row>
    <row r="709" spans="5:15" ht="12.75" x14ac:dyDescent="0.2">
      <c r="E709" s="117"/>
      <c r="F709" s="117"/>
      <c r="O709" s="58"/>
    </row>
    <row r="710" spans="5:15" ht="12.75" x14ac:dyDescent="0.2">
      <c r="E710" s="117"/>
      <c r="F710" s="117"/>
      <c r="O710" s="58"/>
    </row>
    <row r="711" spans="5:15" ht="12.75" x14ac:dyDescent="0.2">
      <c r="E711" s="117"/>
      <c r="F711" s="117"/>
      <c r="O711" s="58"/>
    </row>
    <row r="712" spans="5:15" ht="12.75" x14ac:dyDescent="0.2">
      <c r="E712" s="117"/>
      <c r="F712" s="117"/>
      <c r="O712" s="58"/>
    </row>
    <row r="713" spans="5:15" ht="12.75" x14ac:dyDescent="0.2">
      <c r="E713" s="117"/>
      <c r="F713" s="117"/>
      <c r="O713" s="58"/>
    </row>
    <row r="714" spans="5:15" ht="12.75" x14ac:dyDescent="0.2">
      <c r="E714" s="117"/>
      <c r="F714" s="117"/>
      <c r="O714" s="58"/>
    </row>
    <row r="715" spans="5:15" ht="12.75" x14ac:dyDescent="0.2">
      <c r="E715" s="117"/>
      <c r="F715" s="117"/>
      <c r="O715" s="58"/>
    </row>
    <row r="716" spans="5:15" ht="12.75" x14ac:dyDescent="0.2">
      <c r="E716" s="117"/>
      <c r="F716" s="117"/>
      <c r="O716" s="58"/>
    </row>
    <row r="717" spans="5:15" ht="12.75" x14ac:dyDescent="0.2">
      <c r="E717" s="117"/>
      <c r="F717" s="117"/>
      <c r="O717" s="58"/>
    </row>
    <row r="718" spans="5:15" ht="12.75" x14ac:dyDescent="0.2">
      <c r="E718" s="117"/>
      <c r="F718" s="117"/>
      <c r="O718" s="58"/>
    </row>
    <row r="719" spans="5:15" ht="12.75" x14ac:dyDescent="0.2">
      <c r="E719" s="117"/>
      <c r="F719" s="117"/>
      <c r="O719" s="58"/>
    </row>
    <row r="720" spans="5:15" ht="12.75" x14ac:dyDescent="0.2">
      <c r="E720" s="117"/>
      <c r="F720" s="117"/>
      <c r="O720" s="58"/>
    </row>
    <row r="721" spans="5:15" ht="12.75" x14ac:dyDescent="0.2">
      <c r="E721" s="117"/>
      <c r="F721" s="117"/>
      <c r="O721" s="58"/>
    </row>
    <row r="722" spans="5:15" ht="12.75" x14ac:dyDescent="0.2">
      <c r="E722" s="117"/>
      <c r="F722" s="117"/>
      <c r="O722" s="58"/>
    </row>
    <row r="723" spans="5:15" ht="12.75" x14ac:dyDescent="0.2">
      <c r="E723" s="117"/>
      <c r="F723" s="117"/>
      <c r="O723" s="58"/>
    </row>
    <row r="724" spans="5:15" ht="12.75" x14ac:dyDescent="0.2">
      <c r="E724" s="117"/>
      <c r="F724" s="117"/>
      <c r="O724" s="58"/>
    </row>
    <row r="725" spans="5:15" ht="12.75" x14ac:dyDescent="0.2">
      <c r="E725" s="117"/>
      <c r="F725" s="117"/>
      <c r="O725" s="58"/>
    </row>
    <row r="726" spans="5:15" ht="12.75" x14ac:dyDescent="0.2">
      <c r="E726" s="117"/>
      <c r="F726" s="117"/>
      <c r="O726" s="58"/>
    </row>
    <row r="727" spans="5:15" ht="12.75" x14ac:dyDescent="0.2">
      <c r="E727" s="117"/>
      <c r="F727" s="117"/>
      <c r="O727" s="58"/>
    </row>
    <row r="728" spans="5:15" ht="12.75" x14ac:dyDescent="0.2">
      <c r="E728" s="117"/>
      <c r="F728" s="117"/>
      <c r="O728" s="58"/>
    </row>
    <row r="729" spans="5:15" ht="12.75" x14ac:dyDescent="0.2">
      <c r="E729" s="117"/>
      <c r="F729" s="117"/>
      <c r="O729" s="58"/>
    </row>
    <row r="730" spans="5:15" ht="12.75" x14ac:dyDescent="0.2">
      <c r="E730" s="117"/>
      <c r="F730" s="117"/>
      <c r="O730" s="58"/>
    </row>
    <row r="731" spans="5:15" ht="12.75" x14ac:dyDescent="0.2">
      <c r="E731" s="117"/>
      <c r="F731" s="117"/>
      <c r="O731" s="58"/>
    </row>
    <row r="732" spans="5:15" ht="12.75" x14ac:dyDescent="0.2">
      <c r="E732" s="117"/>
      <c r="F732" s="117"/>
      <c r="O732" s="58"/>
    </row>
    <row r="733" spans="5:15" ht="12.75" x14ac:dyDescent="0.2">
      <c r="E733" s="117"/>
      <c r="F733" s="117"/>
      <c r="O733" s="58"/>
    </row>
    <row r="734" spans="5:15" ht="12.75" x14ac:dyDescent="0.2">
      <c r="E734" s="117"/>
      <c r="F734" s="117"/>
      <c r="O734" s="58"/>
    </row>
    <row r="735" spans="5:15" ht="12.75" x14ac:dyDescent="0.2">
      <c r="E735" s="117"/>
      <c r="F735" s="117"/>
      <c r="O735" s="58"/>
    </row>
    <row r="736" spans="5:15" ht="12.75" x14ac:dyDescent="0.2">
      <c r="E736" s="117"/>
      <c r="F736" s="117"/>
      <c r="O736" s="58"/>
    </row>
    <row r="737" spans="5:15" ht="12.75" x14ac:dyDescent="0.2">
      <c r="E737" s="117"/>
      <c r="F737" s="117"/>
      <c r="O737" s="58"/>
    </row>
    <row r="738" spans="5:15" ht="12.75" x14ac:dyDescent="0.2">
      <c r="E738" s="117"/>
      <c r="F738" s="117"/>
      <c r="O738" s="58"/>
    </row>
    <row r="739" spans="5:15" ht="12.75" x14ac:dyDescent="0.2">
      <c r="E739" s="117"/>
      <c r="F739" s="117"/>
      <c r="O739" s="58"/>
    </row>
    <row r="740" spans="5:15" ht="12.75" x14ac:dyDescent="0.2">
      <c r="E740" s="117"/>
      <c r="F740" s="117"/>
      <c r="O740" s="58"/>
    </row>
    <row r="741" spans="5:15" ht="12.75" x14ac:dyDescent="0.2">
      <c r="E741" s="117"/>
      <c r="F741" s="117"/>
      <c r="O741" s="58"/>
    </row>
    <row r="742" spans="5:15" ht="12.75" x14ac:dyDescent="0.2">
      <c r="E742" s="117"/>
      <c r="F742" s="117"/>
      <c r="O742" s="58"/>
    </row>
    <row r="743" spans="5:15" ht="12.75" x14ac:dyDescent="0.2">
      <c r="E743" s="117"/>
      <c r="F743" s="117"/>
      <c r="O743" s="58"/>
    </row>
    <row r="744" spans="5:15" ht="12.75" x14ac:dyDescent="0.2">
      <c r="E744" s="117"/>
      <c r="F744" s="117"/>
      <c r="O744" s="58"/>
    </row>
    <row r="745" spans="5:15" ht="12.75" x14ac:dyDescent="0.2">
      <c r="E745" s="117"/>
      <c r="F745" s="117"/>
      <c r="O745" s="58"/>
    </row>
    <row r="746" spans="5:15" ht="12.75" x14ac:dyDescent="0.2">
      <c r="E746" s="117"/>
      <c r="F746" s="117"/>
      <c r="O746" s="58"/>
    </row>
    <row r="747" spans="5:15" ht="12.75" x14ac:dyDescent="0.2">
      <c r="E747" s="117"/>
      <c r="F747" s="117"/>
      <c r="O747" s="58"/>
    </row>
    <row r="748" spans="5:15" ht="12.75" x14ac:dyDescent="0.2">
      <c r="E748" s="117"/>
      <c r="F748" s="117"/>
      <c r="O748" s="58"/>
    </row>
    <row r="749" spans="5:15" ht="12.75" x14ac:dyDescent="0.2">
      <c r="E749" s="117"/>
      <c r="F749" s="117"/>
      <c r="O749" s="58"/>
    </row>
    <row r="750" spans="5:15" ht="12.75" x14ac:dyDescent="0.2">
      <c r="E750" s="117"/>
      <c r="F750" s="117"/>
      <c r="O750" s="58"/>
    </row>
    <row r="751" spans="5:15" ht="12.75" x14ac:dyDescent="0.2">
      <c r="E751" s="117"/>
      <c r="F751" s="117"/>
      <c r="O751" s="58"/>
    </row>
    <row r="752" spans="5:15" ht="12.75" x14ac:dyDescent="0.2">
      <c r="E752" s="117"/>
      <c r="F752" s="117"/>
      <c r="O752" s="58"/>
    </row>
    <row r="753" spans="5:15" ht="12.75" x14ac:dyDescent="0.2">
      <c r="E753" s="117"/>
      <c r="F753" s="117"/>
      <c r="O753" s="58"/>
    </row>
    <row r="754" spans="5:15" ht="12.75" x14ac:dyDescent="0.2">
      <c r="E754" s="117"/>
      <c r="F754" s="117"/>
      <c r="O754" s="58"/>
    </row>
    <row r="755" spans="5:15" ht="12.75" x14ac:dyDescent="0.2">
      <c r="E755" s="117"/>
      <c r="F755" s="117"/>
      <c r="O755" s="58"/>
    </row>
    <row r="756" spans="5:15" ht="12.75" x14ac:dyDescent="0.2">
      <c r="E756" s="117"/>
      <c r="F756" s="117"/>
      <c r="O756" s="58"/>
    </row>
    <row r="757" spans="5:15" ht="12.75" x14ac:dyDescent="0.2">
      <c r="E757" s="117"/>
      <c r="F757" s="117"/>
      <c r="O757" s="58"/>
    </row>
    <row r="758" spans="5:15" ht="12.75" x14ac:dyDescent="0.2">
      <c r="E758" s="117"/>
      <c r="F758" s="117"/>
      <c r="O758" s="58"/>
    </row>
    <row r="759" spans="5:15" ht="12.75" x14ac:dyDescent="0.2">
      <c r="E759" s="117"/>
      <c r="F759" s="117"/>
      <c r="O759" s="58"/>
    </row>
    <row r="760" spans="5:15" ht="12.75" x14ac:dyDescent="0.2">
      <c r="E760" s="117"/>
      <c r="F760" s="117"/>
      <c r="O760" s="58"/>
    </row>
    <row r="761" spans="5:15" ht="12.75" x14ac:dyDescent="0.2">
      <c r="E761" s="117"/>
      <c r="F761" s="117"/>
      <c r="O761" s="58"/>
    </row>
    <row r="762" spans="5:15" ht="12.75" x14ac:dyDescent="0.2">
      <c r="E762" s="117"/>
      <c r="F762" s="117"/>
      <c r="O762" s="58"/>
    </row>
    <row r="763" spans="5:15" ht="12.75" x14ac:dyDescent="0.2">
      <c r="E763" s="117"/>
      <c r="F763" s="117"/>
      <c r="O763" s="58"/>
    </row>
    <row r="764" spans="5:15" ht="12.75" x14ac:dyDescent="0.2">
      <c r="E764" s="117"/>
      <c r="F764" s="117"/>
      <c r="O764" s="58"/>
    </row>
    <row r="765" spans="5:15" ht="12.75" x14ac:dyDescent="0.2">
      <c r="E765" s="117"/>
      <c r="F765" s="117"/>
      <c r="O765" s="58"/>
    </row>
    <row r="766" spans="5:15" ht="12.75" x14ac:dyDescent="0.2">
      <c r="E766" s="117"/>
      <c r="F766" s="117"/>
      <c r="O766" s="58"/>
    </row>
    <row r="767" spans="5:15" ht="12.75" x14ac:dyDescent="0.2">
      <c r="E767" s="117"/>
      <c r="F767" s="117"/>
      <c r="O767" s="58"/>
    </row>
    <row r="768" spans="5:15" ht="12.75" x14ac:dyDescent="0.2">
      <c r="E768" s="117"/>
      <c r="F768" s="117"/>
      <c r="O768" s="58"/>
    </row>
    <row r="769" spans="5:15" ht="12.75" x14ac:dyDescent="0.2">
      <c r="E769" s="117"/>
      <c r="F769" s="117"/>
      <c r="O769" s="58"/>
    </row>
    <row r="770" spans="5:15" ht="12.75" x14ac:dyDescent="0.2">
      <c r="E770" s="117"/>
      <c r="F770" s="117"/>
      <c r="O770" s="58"/>
    </row>
    <row r="771" spans="5:15" ht="12.75" x14ac:dyDescent="0.2">
      <c r="E771" s="117"/>
      <c r="F771" s="117"/>
      <c r="O771" s="58"/>
    </row>
    <row r="772" spans="5:15" ht="12.75" x14ac:dyDescent="0.2">
      <c r="E772" s="117"/>
      <c r="F772" s="117"/>
      <c r="O772" s="58"/>
    </row>
    <row r="773" spans="5:15" ht="12.75" x14ac:dyDescent="0.2">
      <c r="E773" s="117"/>
      <c r="F773" s="117"/>
      <c r="O773" s="58"/>
    </row>
    <row r="774" spans="5:15" ht="12.75" x14ac:dyDescent="0.2">
      <c r="E774" s="117"/>
      <c r="F774" s="117"/>
      <c r="O774" s="58"/>
    </row>
    <row r="775" spans="5:15" ht="12.75" x14ac:dyDescent="0.2">
      <c r="E775" s="117"/>
      <c r="F775" s="117"/>
      <c r="O775" s="58"/>
    </row>
    <row r="776" spans="5:15" ht="12.75" x14ac:dyDescent="0.2">
      <c r="E776" s="117"/>
      <c r="F776" s="117"/>
      <c r="O776" s="58"/>
    </row>
    <row r="777" spans="5:15" ht="12.75" x14ac:dyDescent="0.2">
      <c r="E777" s="117"/>
      <c r="F777" s="117"/>
      <c r="O777" s="58"/>
    </row>
    <row r="778" spans="5:15" ht="12.75" x14ac:dyDescent="0.2">
      <c r="E778" s="117"/>
      <c r="F778" s="117"/>
      <c r="O778" s="58"/>
    </row>
    <row r="779" spans="5:15" ht="12.75" x14ac:dyDescent="0.2">
      <c r="E779" s="117"/>
      <c r="F779" s="117"/>
      <c r="O779" s="58"/>
    </row>
    <row r="780" spans="5:15" ht="12.75" x14ac:dyDescent="0.2">
      <c r="E780" s="117"/>
      <c r="F780" s="117"/>
      <c r="O780" s="58"/>
    </row>
    <row r="781" spans="5:15" ht="12.75" x14ac:dyDescent="0.2">
      <c r="E781" s="117"/>
      <c r="F781" s="117"/>
      <c r="O781" s="58"/>
    </row>
    <row r="782" spans="5:15" ht="12.75" x14ac:dyDescent="0.2">
      <c r="E782" s="117"/>
      <c r="F782" s="117"/>
      <c r="O782" s="58"/>
    </row>
    <row r="783" spans="5:15" ht="12.75" x14ac:dyDescent="0.2">
      <c r="E783" s="117"/>
      <c r="F783" s="117"/>
      <c r="O783" s="58"/>
    </row>
    <row r="784" spans="5:15" ht="12.75" x14ac:dyDescent="0.2">
      <c r="E784" s="117"/>
      <c r="F784" s="117"/>
      <c r="O784" s="58"/>
    </row>
    <row r="785" spans="5:15" ht="12.75" x14ac:dyDescent="0.2">
      <c r="E785" s="117"/>
      <c r="F785" s="117"/>
      <c r="O785" s="58"/>
    </row>
    <row r="786" spans="5:15" ht="12.75" x14ac:dyDescent="0.2">
      <c r="E786" s="117"/>
      <c r="F786" s="117"/>
      <c r="O786" s="58"/>
    </row>
    <row r="787" spans="5:15" ht="12.75" x14ac:dyDescent="0.2">
      <c r="E787" s="117"/>
      <c r="F787" s="117"/>
      <c r="O787" s="58"/>
    </row>
    <row r="788" spans="5:15" ht="12.75" x14ac:dyDescent="0.2">
      <c r="E788" s="117"/>
      <c r="F788" s="117"/>
      <c r="O788" s="58"/>
    </row>
    <row r="789" spans="5:15" ht="12.75" x14ac:dyDescent="0.2">
      <c r="E789" s="117"/>
      <c r="F789" s="117"/>
      <c r="O789" s="58"/>
    </row>
    <row r="790" spans="5:15" ht="12.75" x14ac:dyDescent="0.2">
      <c r="E790" s="117"/>
      <c r="F790" s="117"/>
      <c r="O790" s="58"/>
    </row>
    <row r="791" spans="5:15" ht="12.75" x14ac:dyDescent="0.2">
      <c r="E791" s="117"/>
      <c r="F791" s="117"/>
      <c r="O791" s="58"/>
    </row>
    <row r="792" spans="5:15" ht="12.75" x14ac:dyDescent="0.2">
      <c r="E792" s="117"/>
      <c r="F792" s="117"/>
      <c r="O792" s="58"/>
    </row>
    <row r="793" spans="5:15" ht="12.75" x14ac:dyDescent="0.2">
      <c r="E793" s="117"/>
      <c r="F793" s="117"/>
      <c r="O793" s="58"/>
    </row>
    <row r="794" spans="5:15" ht="12.75" x14ac:dyDescent="0.2">
      <c r="E794" s="117"/>
      <c r="F794" s="117"/>
      <c r="O794" s="58"/>
    </row>
    <row r="795" spans="5:15" ht="12.75" x14ac:dyDescent="0.2">
      <c r="E795" s="117"/>
      <c r="F795" s="117"/>
      <c r="O795" s="58"/>
    </row>
    <row r="796" spans="5:15" ht="12.75" x14ac:dyDescent="0.2">
      <c r="E796" s="117"/>
      <c r="F796" s="117"/>
      <c r="O796" s="58"/>
    </row>
    <row r="797" spans="5:15" ht="12.75" x14ac:dyDescent="0.2">
      <c r="E797" s="117"/>
      <c r="F797" s="117"/>
      <c r="O797" s="58"/>
    </row>
    <row r="798" spans="5:15" ht="12.75" x14ac:dyDescent="0.2">
      <c r="E798" s="117"/>
      <c r="F798" s="117"/>
      <c r="O798" s="58"/>
    </row>
    <row r="799" spans="5:15" ht="12.75" x14ac:dyDescent="0.2">
      <c r="E799" s="117"/>
      <c r="F799" s="117"/>
      <c r="O799" s="58"/>
    </row>
    <row r="800" spans="5:15" ht="12.75" x14ac:dyDescent="0.2">
      <c r="E800" s="117"/>
      <c r="F800" s="117"/>
      <c r="O800" s="58"/>
    </row>
    <row r="801" spans="5:15" ht="12.75" x14ac:dyDescent="0.2">
      <c r="E801" s="117"/>
      <c r="F801" s="117"/>
      <c r="O801" s="58"/>
    </row>
    <row r="802" spans="5:15" ht="12.75" x14ac:dyDescent="0.2">
      <c r="E802" s="117"/>
      <c r="F802" s="117"/>
      <c r="O802" s="58"/>
    </row>
    <row r="803" spans="5:15" ht="12.75" x14ac:dyDescent="0.2">
      <c r="E803" s="117"/>
      <c r="F803" s="117"/>
      <c r="O803" s="58"/>
    </row>
    <row r="804" spans="5:15" ht="12.75" x14ac:dyDescent="0.2">
      <c r="E804" s="117"/>
      <c r="F804" s="117"/>
      <c r="O804" s="58"/>
    </row>
    <row r="805" spans="5:15" ht="12.75" x14ac:dyDescent="0.2">
      <c r="E805" s="117"/>
      <c r="F805" s="117"/>
      <c r="O805" s="58"/>
    </row>
    <row r="806" spans="5:15" ht="12.75" x14ac:dyDescent="0.2">
      <c r="E806" s="117"/>
      <c r="F806" s="117"/>
      <c r="O806" s="58"/>
    </row>
    <row r="807" spans="5:15" ht="12.75" x14ac:dyDescent="0.2">
      <c r="E807" s="117"/>
      <c r="F807" s="117"/>
      <c r="O807" s="58"/>
    </row>
    <row r="808" spans="5:15" ht="12.75" x14ac:dyDescent="0.2">
      <c r="E808" s="117"/>
      <c r="F808" s="117"/>
      <c r="O808" s="58"/>
    </row>
    <row r="809" spans="5:15" ht="12.75" x14ac:dyDescent="0.2">
      <c r="E809" s="117"/>
      <c r="F809" s="117"/>
      <c r="O809" s="58"/>
    </row>
    <row r="810" spans="5:15" ht="12.75" x14ac:dyDescent="0.2">
      <c r="E810" s="117"/>
      <c r="F810" s="117"/>
      <c r="O810" s="58"/>
    </row>
    <row r="811" spans="5:15" ht="12.75" x14ac:dyDescent="0.2">
      <c r="E811" s="117"/>
      <c r="F811" s="117"/>
      <c r="O811" s="58"/>
    </row>
    <row r="812" spans="5:15" ht="12.75" x14ac:dyDescent="0.2">
      <c r="E812" s="117"/>
      <c r="F812" s="117"/>
      <c r="O812" s="58"/>
    </row>
    <row r="813" spans="5:15" ht="12.75" x14ac:dyDescent="0.2">
      <c r="E813" s="117"/>
      <c r="F813" s="117"/>
      <c r="O813" s="58"/>
    </row>
    <row r="814" spans="5:15" ht="12.75" x14ac:dyDescent="0.2">
      <c r="E814" s="117"/>
      <c r="F814" s="117"/>
      <c r="O814" s="58"/>
    </row>
    <row r="815" spans="5:15" ht="12.75" x14ac:dyDescent="0.2">
      <c r="E815" s="117"/>
      <c r="F815" s="117"/>
      <c r="O815" s="58"/>
    </row>
    <row r="816" spans="5:15" ht="12.75" x14ac:dyDescent="0.2">
      <c r="E816" s="117"/>
      <c r="F816" s="117"/>
      <c r="O816" s="58"/>
    </row>
    <row r="817" spans="5:15" ht="12.75" x14ac:dyDescent="0.2">
      <c r="E817" s="117"/>
      <c r="F817" s="117"/>
      <c r="O817" s="58"/>
    </row>
    <row r="818" spans="5:15" ht="12.75" x14ac:dyDescent="0.2">
      <c r="E818" s="117"/>
      <c r="F818" s="117"/>
      <c r="O818" s="58"/>
    </row>
    <row r="819" spans="5:15" ht="12.75" x14ac:dyDescent="0.2">
      <c r="E819" s="117"/>
      <c r="F819" s="117"/>
      <c r="O819" s="58"/>
    </row>
    <row r="820" spans="5:15" ht="12.75" x14ac:dyDescent="0.2">
      <c r="E820" s="117"/>
      <c r="F820" s="117"/>
      <c r="O820" s="58"/>
    </row>
    <row r="821" spans="5:15" ht="12.75" x14ac:dyDescent="0.2">
      <c r="E821" s="117"/>
      <c r="F821" s="117"/>
      <c r="O821" s="58"/>
    </row>
    <row r="822" spans="5:15" ht="12.75" x14ac:dyDescent="0.2">
      <c r="E822" s="117"/>
      <c r="F822" s="117"/>
      <c r="O822" s="58"/>
    </row>
    <row r="823" spans="5:15" ht="12.75" x14ac:dyDescent="0.2">
      <c r="E823" s="117"/>
      <c r="F823" s="117"/>
      <c r="O823" s="58"/>
    </row>
    <row r="824" spans="5:15" ht="12.75" x14ac:dyDescent="0.2">
      <c r="E824" s="117"/>
      <c r="F824" s="117"/>
      <c r="O824" s="58"/>
    </row>
    <row r="825" spans="5:15" ht="12.75" x14ac:dyDescent="0.2">
      <c r="E825" s="117"/>
      <c r="F825" s="117"/>
      <c r="O825" s="58"/>
    </row>
    <row r="826" spans="5:15" ht="12.75" x14ac:dyDescent="0.2">
      <c r="E826" s="117"/>
      <c r="F826" s="117"/>
      <c r="O826" s="58"/>
    </row>
    <row r="827" spans="5:15" ht="12.75" x14ac:dyDescent="0.2">
      <c r="E827" s="117"/>
      <c r="F827" s="117"/>
      <c r="O827" s="58"/>
    </row>
    <row r="828" spans="5:15" ht="12.75" x14ac:dyDescent="0.2">
      <c r="E828" s="117"/>
      <c r="F828" s="117"/>
      <c r="O828" s="58"/>
    </row>
    <row r="829" spans="5:15" ht="12.75" x14ac:dyDescent="0.2">
      <c r="E829" s="117"/>
      <c r="F829" s="117"/>
      <c r="O829" s="58"/>
    </row>
    <row r="830" spans="5:15" ht="12.75" x14ac:dyDescent="0.2">
      <c r="E830" s="117"/>
      <c r="F830" s="117"/>
      <c r="O830" s="58"/>
    </row>
    <row r="831" spans="5:15" ht="12.75" x14ac:dyDescent="0.2">
      <c r="E831" s="117"/>
      <c r="F831" s="117"/>
      <c r="O831" s="58"/>
    </row>
    <row r="832" spans="5:15" ht="12.75" x14ac:dyDescent="0.2">
      <c r="E832" s="117"/>
      <c r="F832" s="117"/>
      <c r="O832" s="58"/>
    </row>
    <row r="833" spans="5:15" ht="12.75" x14ac:dyDescent="0.2">
      <c r="E833" s="117"/>
      <c r="F833" s="117"/>
      <c r="O833" s="58"/>
    </row>
    <row r="834" spans="5:15" ht="12.75" x14ac:dyDescent="0.2">
      <c r="E834" s="117"/>
      <c r="F834" s="117"/>
      <c r="O834" s="58"/>
    </row>
    <row r="835" spans="5:15" ht="12.75" x14ac:dyDescent="0.2">
      <c r="E835" s="117"/>
      <c r="F835" s="117"/>
      <c r="O835" s="58"/>
    </row>
    <row r="836" spans="5:15" ht="12.75" x14ac:dyDescent="0.2">
      <c r="E836" s="117"/>
      <c r="F836" s="117"/>
      <c r="O836" s="58"/>
    </row>
    <row r="837" spans="5:15" ht="12.75" x14ac:dyDescent="0.2">
      <c r="E837" s="117"/>
      <c r="F837" s="117"/>
      <c r="O837" s="58"/>
    </row>
    <row r="838" spans="5:15" ht="12.75" x14ac:dyDescent="0.2">
      <c r="E838" s="117"/>
      <c r="F838" s="117"/>
      <c r="O838" s="58"/>
    </row>
    <row r="839" spans="5:15" ht="12.75" x14ac:dyDescent="0.2">
      <c r="E839" s="117"/>
      <c r="F839" s="117"/>
      <c r="O839" s="58"/>
    </row>
    <row r="840" spans="5:15" ht="12.75" x14ac:dyDescent="0.2">
      <c r="E840" s="117"/>
      <c r="F840" s="117"/>
      <c r="O840" s="58"/>
    </row>
    <row r="841" spans="5:15" ht="12.75" x14ac:dyDescent="0.2">
      <c r="E841" s="117"/>
      <c r="F841" s="117"/>
      <c r="O841" s="58"/>
    </row>
    <row r="842" spans="5:15" ht="12.75" x14ac:dyDescent="0.2">
      <c r="E842" s="117"/>
      <c r="F842" s="117"/>
      <c r="O842" s="58"/>
    </row>
    <row r="843" spans="5:15" ht="12.75" x14ac:dyDescent="0.2">
      <c r="E843" s="117"/>
      <c r="F843" s="117"/>
      <c r="O843" s="58"/>
    </row>
    <row r="844" spans="5:15" ht="12.75" x14ac:dyDescent="0.2">
      <c r="E844" s="117"/>
      <c r="F844" s="117"/>
      <c r="O844" s="58"/>
    </row>
    <row r="845" spans="5:15" ht="12.75" x14ac:dyDescent="0.2">
      <c r="E845" s="117"/>
      <c r="F845" s="117"/>
      <c r="O845" s="58"/>
    </row>
    <row r="846" spans="5:15" ht="12.75" x14ac:dyDescent="0.2">
      <c r="E846" s="117"/>
      <c r="F846" s="117"/>
      <c r="O846" s="58"/>
    </row>
    <row r="847" spans="5:15" ht="12.75" x14ac:dyDescent="0.2">
      <c r="E847" s="117"/>
      <c r="F847" s="117"/>
      <c r="O847" s="58"/>
    </row>
    <row r="848" spans="5:15" ht="12.75" x14ac:dyDescent="0.2">
      <c r="E848" s="117"/>
      <c r="F848" s="117"/>
      <c r="O848" s="58"/>
    </row>
    <row r="849" spans="5:15" ht="12.75" x14ac:dyDescent="0.2">
      <c r="E849" s="117"/>
      <c r="F849" s="117"/>
      <c r="O849" s="58"/>
    </row>
    <row r="850" spans="5:15" ht="12.75" x14ac:dyDescent="0.2">
      <c r="E850" s="117"/>
      <c r="F850" s="117"/>
      <c r="O850" s="58"/>
    </row>
    <row r="851" spans="5:15" ht="12.75" x14ac:dyDescent="0.2">
      <c r="E851" s="117"/>
      <c r="F851" s="117"/>
      <c r="O851" s="58"/>
    </row>
    <row r="852" spans="5:15" ht="12.75" x14ac:dyDescent="0.2">
      <c r="E852" s="117"/>
      <c r="F852" s="117"/>
      <c r="O852" s="58"/>
    </row>
    <row r="853" spans="5:15" ht="12.75" x14ac:dyDescent="0.2">
      <c r="E853" s="117"/>
      <c r="F853" s="117"/>
      <c r="O853" s="58"/>
    </row>
    <row r="854" spans="5:15" ht="12.75" x14ac:dyDescent="0.2">
      <c r="E854" s="117"/>
      <c r="F854" s="117"/>
      <c r="O854" s="58"/>
    </row>
    <row r="855" spans="5:15" ht="12.75" x14ac:dyDescent="0.2">
      <c r="E855" s="117"/>
      <c r="F855" s="117"/>
      <c r="O855" s="58"/>
    </row>
    <row r="856" spans="5:15" ht="12.75" x14ac:dyDescent="0.2">
      <c r="E856" s="117"/>
      <c r="F856" s="117"/>
      <c r="O856" s="58"/>
    </row>
    <row r="857" spans="5:15" ht="12.75" x14ac:dyDescent="0.2">
      <c r="E857" s="117"/>
      <c r="F857" s="117"/>
      <c r="O857" s="58"/>
    </row>
    <row r="858" spans="5:15" ht="12.75" x14ac:dyDescent="0.2">
      <c r="E858" s="117"/>
      <c r="F858" s="117"/>
      <c r="O858" s="58"/>
    </row>
    <row r="859" spans="5:15" ht="12.75" x14ac:dyDescent="0.2">
      <c r="E859" s="117"/>
      <c r="F859" s="117"/>
      <c r="O859" s="58"/>
    </row>
    <row r="860" spans="5:15" ht="12.75" x14ac:dyDescent="0.2">
      <c r="E860" s="117"/>
      <c r="F860" s="117"/>
      <c r="O860" s="58"/>
    </row>
    <row r="861" spans="5:15" ht="12.75" x14ac:dyDescent="0.2">
      <c r="E861" s="117"/>
      <c r="F861" s="117"/>
      <c r="O861" s="58"/>
    </row>
    <row r="862" spans="5:15" ht="12.75" x14ac:dyDescent="0.2">
      <c r="E862" s="117"/>
      <c r="F862" s="117"/>
      <c r="O862" s="58"/>
    </row>
    <row r="863" spans="5:15" ht="12.75" x14ac:dyDescent="0.2">
      <c r="E863" s="117"/>
      <c r="F863" s="117"/>
      <c r="O863" s="58"/>
    </row>
    <row r="864" spans="5:15" ht="12.75" x14ac:dyDescent="0.2">
      <c r="E864" s="117"/>
      <c r="F864" s="117"/>
      <c r="O864" s="58"/>
    </row>
    <row r="865" spans="5:15" ht="12.75" x14ac:dyDescent="0.2">
      <c r="E865" s="117"/>
      <c r="F865" s="117"/>
      <c r="O865" s="58"/>
    </row>
    <row r="866" spans="5:15" ht="12.75" x14ac:dyDescent="0.2">
      <c r="E866" s="117"/>
      <c r="F866" s="117"/>
      <c r="O866" s="58"/>
    </row>
    <row r="867" spans="5:15" ht="12.75" x14ac:dyDescent="0.2">
      <c r="E867" s="117"/>
      <c r="F867" s="117"/>
      <c r="O867" s="58"/>
    </row>
    <row r="868" spans="5:15" ht="12.75" x14ac:dyDescent="0.2">
      <c r="E868" s="117"/>
      <c r="F868" s="117"/>
      <c r="O868" s="58"/>
    </row>
    <row r="869" spans="5:15" ht="12.75" x14ac:dyDescent="0.2">
      <c r="E869" s="117"/>
      <c r="F869" s="117"/>
      <c r="O869" s="58"/>
    </row>
    <row r="870" spans="5:15" ht="12.75" x14ac:dyDescent="0.2">
      <c r="E870" s="117"/>
      <c r="F870" s="117"/>
      <c r="O870" s="58"/>
    </row>
    <row r="871" spans="5:15" ht="12.75" x14ac:dyDescent="0.2">
      <c r="E871" s="117"/>
      <c r="F871" s="117"/>
      <c r="O871" s="58"/>
    </row>
    <row r="872" spans="5:15" ht="12.75" x14ac:dyDescent="0.2">
      <c r="E872" s="117"/>
      <c r="F872" s="117"/>
      <c r="O872" s="58"/>
    </row>
    <row r="873" spans="5:15" ht="12.75" x14ac:dyDescent="0.2">
      <c r="E873" s="117"/>
      <c r="F873" s="117"/>
      <c r="O873" s="58"/>
    </row>
    <row r="874" spans="5:15" ht="12.75" x14ac:dyDescent="0.2">
      <c r="E874" s="117"/>
      <c r="F874" s="117"/>
      <c r="O874" s="58"/>
    </row>
    <row r="875" spans="5:15" ht="12.75" x14ac:dyDescent="0.2">
      <c r="E875" s="117"/>
      <c r="F875" s="117"/>
      <c r="O875" s="58"/>
    </row>
    <row r="876" spans="5:15" ht="12.75" x14ac:dyDescent="0.2">
      <c r="E876" s="117"/>
      <c r="F876" s="117"/>
      <c r="O876" s="58"/>
    </row>
    <row r="877" spans="5:15" ht="12.75" x14ac:dyDescent="0.2">
      <c r="E877" s="117"/>
      <c r="F877" s="117"/>
      <c r="O877" s="58"/>
    </row>
    <row r="878" spans="5:15" ht="12.75" x14ac:dyDescent="0.2">
      <c r="E878" s="117"/>
      <c r="F878" s="117"/>
      <c r="O878" s="58"/>
    </row>
    <row r="879" spans="5:15" ht="12.75" x14ac:dyDescent="0.2">
      <c r="E879" s="117"/>
      <c r="F879" s="117"/>
      <c r="O879" s="58"/>
    </row>
    <row r="880" spans="5:15" ht="12.75" x14ac:dyDescent="0.2">
      <c r="E880" s="117"/>
      <c r="F880" s="117"/>
      <c r="O880" s="58"/>
    </row>
    <row r="881" spans="5:15" ht="12.75" x14ac:dyDescent="0.2">
      <c r="E881" s="117"/>
      <c r="F881" s="117"/>
      <c r="O881" s="58"/>
    </row>
    <row r="882" spans="5:15" ht="12.75" x14ac:dyDescent="0.2">
      <c r="E882" s="117"/>
      <c r="F882" s="117"/>
      <c r="O882" s="58"/>
    </row>
    <row r="883" spans="5:15" ht="12.75" x14ac:dyDescent="0.2">
      <c r="E883" s="117"/>
      <c r="F883" s="117"/>
      <c r="O883" s="58"/>
    </row>
    <row r="884" spans="5:15" ht="12.75" x14ac:dyDescent="0.2">
      <c r="E884" s="117"/>
      <c r="F884" s="117"/>
      <c r="O884" s="58"/>
    </row>
    <row r="885" spans="5:15" ht="12.75" x14ac:dyDescent="0.2">
      <c r="E885" s="117"/>
      <c r="F885" s="117"/>
      <c r="O885" s="58"/>
    </row>
    <row r="886" spans="5:15" ht="12.75" x14ac:dyDescent="0.2">
      <c r="E886" s="117"/>
      <c r="F886" s="117"/>
      <c r="O886" s="58"/>
    </row>
    <row r="887" spans="5:15" ht="12.75" x14ac:dyDescent="0.2">
      <c r="E887" s="117"/>
      <c r="F887" s="117"/>
      <c r="O887" s="58"/>
    </row>
    <row r="888" spans="5:15" ht="12.75" x14ac:dyDescent="0.2">
      <c r="E888" s="117"/>
      <c r="F888" s="117"/>
      <c r="O888" s="58"/>
    </row>
    <row r="889" spans="5:15" ht="12.75" x14ac:dyDescent="0.2">
      <c r="E889" s="117"/>
      <c r="F889" s="117"/>
      <c r="O889" s="58"/>
    </row>
    <row r="890" spans="5:15" ht="12.75" x14ac:dyDescent="0.2">
      <c r="E890" s="117"/>
      <c r="F890" s="117"/>
      <c r="O890" s="58"/>
    </row>
    <row r="891" spans="5:15" ht="12.75" x14ac:dyDescent="0.2">
      <c r="E891" s="117"/>
      <c r="F891" s="117"/>
      <c r="O891" s="58"/>
    </row>
    <row r="892" spans="5:15" ht="12.75" x14ac:dyDescent="0.2">
      <c r="E892" s="117"/>
      <c r="F892" s="117"/>
      <c r="O892" s="58"/>
    </row>
    <row r="893" spans="5:15" ht="12.75" x14ac:dyDescent="0.2">
      <c r="E893" s="117"/>
      <c r="F893" s="117"/>
      <c r="O893" s="58"/>
    </row>
    <row r="894" spans="5:15" ht="12.75" x14ac:dyDescent="0.2">
      <c r="E894" s="117"/>
      <c r="F894" s="117"/>
      <c r="O894" s="58"/>
    </row>
    <row r="895" spans="5:15" ht="12.75" x14ac:dyDescent="0.2">
      <c r="E895" s="117"/>
      <c r="F895" s="117"/>
      <c r="O895" s="58"/>
    </row>
    <row r="896" spans="5:15" ht="12.75" x14ac:dyDescent="0.2">
      <c r="E896" s="117"/>
      <c r="F896" s="117"/>
      <c r="O896" s="58"/>
    </row>
    <row r="897" spans="5:15" ht="12.75" x14ac:dyDescent="0.2">
      <c r="E897" s="117"/>
      <c r="F897" s="117"/>
      <c r="O897" s="58"/>
    </row>
    <row r="898" spans="5:15" ht="12.75" x14ac:dyDescent="0.2">
      <c r="E898" s="117"/>
      <c r="F898" s="117"/>
      <c r="O898" s="58"/>
    </row>
    <row r="899" spans="5:15" ht="12.75" x14ac:dyDescent="0.2">
      <c r="E899" s="117"/>
      <c r="F899" s="117"/>
      <c r="O899" s="58"/>
    </row>
    <row r="900" spans="5:15" ht="12.75" x14ac:dyDescent="0.2">
      <c r="E900" s="117"/>
      <c r="F900" s="117"/>
      <c r="O900" s="58"/>
    </row>
    <row r="901" spans="5:15" ht="12.75" x14ac:dyDescent="0.2">
      <c r="E901" s="117"/>
      <c r="F901" s="117"/>
      <c r="O901" s="58"/>
    </row>
    <row r="902" spans="5:15" ht="12.75" x14ac:dyDescent="0.2">
      <c r="E902" s="117"/>
      <c r="F902" s="117"/>
      <c r="O902" s="58"/>
    </row>
    <row r="903" spans="5:15" ht="12.75" x14ac:dyDescent="0.2">
      <c r="E903" s="117"/>
      <c r="F903" s="117"/>
      <c r="O903" s="58"/>
    </row>
    <row r="904" spans="5:15" ht="12.75" x14ac:dyDescent="0.2">
      <c r="E904" s="117"/>
      <c r="F904" s="117"/>
      <c r="O904" s="58"/>
    </row>
    <row r="905" spans="5:15" ht="12.75" x14ac:dyDescent="0.2">
      <c r="E905" s="117"/>
      <c r="F905" s="117"/>
      <c r="O905" s="58"/>
    </row>
    <row r="906" spans="5:15" ht="12.75" x14ac:dyDescent="0.2">
      <c r="E906" s="117"/>
      <c r="F906" s="117"/>
      <c r="O906" s="58"/>
    </row>
    <row r="907" spans="5:15" ht="12.75" x14ac:dyDescent="0.2">
      <c r="E907" s="117"/>
      <c r="F907" s="117"/>
      <c r="O907" s="58"/>
    </row>
    <row r="908" spans="5:15" ht="12.75" x14ac:dyDescent="0.2">
      <c r="E908" s="117"/>
      <c r="F908" s="117"/>
      <c r="O908" s="58"/>
    </row>
    <row r="909" spans="5:15" ht="12.75" x14ac:dyDescent="0.2">
      <c r="E909" s="117"/>
      <c r="F909" s="117"/>
      <c r="O909" s="58"/>
    </row>
    <row r="910" spans="5:15" ht="12.75" x14ac:dyDescent="0.2">
      <c r="E910" s="117"/>
      <c r="F910" s="117"/>
      <c r="O910" s="58"/>
    </row>
    <row r="911" spans="5:15" ht="12.75" x14ac:dyDescent="0.2">
      <c r="E911" s="117"/>
      <c r="F911" s="117"/>
      <c r="O911" s="58"/>
    </row>
    <row r="912" spans="5:15" ht="12.75" x14ac:dyDescent="0.2">
      <c r="E912" s="117"/>
      <c r="F912" s="117"/>
      <c r="O912" s="58"/>
    </row>
    <row r="913" spans="5:15" ht="12.75" x14ac:dyDescent="0.2">
      <c r="E913" s="117"/>
      <c r="F913" s="117"/>
      <c r="O913" s="58"/>
    </row>
    <row r="914" spans="5:15" ht="12.75" x14ac:dyDescent="0.2">
      <c r="E914" s="117"/>
      <c r="F914" s="117"/>
      <c r="O914" s="58"/>
    </row>
    <row r="915" spans="5:15" ht="12.75" x14ac:dyDescent="0.2">
      <c r="E915" s="117"/>
      <c r="F915" s="117"/>
      <c r="O915" s="58"/>
    </row>
    <row r="916" spans="5:15" ht="12.75" x14ac:dyDescent="0.2">
      <c r="E916" s="117"/>
      <c r="F916" s="117"/>
      <c r="O916" s="58"/>
    </row>
    <row r="917" spans="5:15" ht="12.75" x14ac:dyDescent="0.2">
      <c r="E917" s="117"/>
      <c r="F917" s="117"/>
      <c r="O917" s="58"/>
    </row>
    <row r="918" spans="5:15" ht="12.75" x14ac:dyDescent="0.2">
      <c r="E918" s="117"/>
      <c r="F918" s="117"/>
      <c r="O918" s="58"/>
    </row>
    <row r="919" spans="5:15" ht="12.75" x14ac:dyDescent="0.2">
      <c r="E919" s="117"/>
      <c r="F919" s="117"/>
      <c r="O919" s="58"/>
    </row>
    <row r="920" spans="5:15" ht="12.75" x14ac:dyDescent="0.2">
      <c r="E920" s="117"/>
      <c r="F920" s="117"/>
      <c r="O920" s="58"/>
    </row>
    <row r="921" spans="5:15" ht="12.75" x14ac:dyDescent="0.2">
      <c r="E921" s="117"/>
      <c r="F921" s="117"/>
      <c r="O921" s="58"/>
    </row>
    <row r="922" spans="5:15" ht="12.75" x14ac:dyDescent="0.2">
      <c r="E922" s="117"/>
      <c r="F922" s="117"/>
      <c r="O922" s="58"/>
    </row>
    <row r="923" spans="5:15" ht="12.75" x14ac:dyDescent="0.2">
      <c r="E923" s="117"/>
      <c r="F923" s="117"/>
      <c r="O923" s="58"/>
    </row>
    <row r="924" spans="5:15" ht="12.75" x14ac:dyDescent="0.2">
      <c r="E924" s="117"/>
      <c r="F924" s="117"/>
      <c r="O924" s="58"/>
    </row>
    <row r="925" spans="5:15" ht="12.75" x14ac:dyDescent="0.2">
      <c r="E925" s="117"/>
      <c r="F925" s="117"/>
      <c r="O925" s="58"/>
    </row>
    <row r="926" spans="5:15" ht="12.75" x14ac:dyDescent="0.2">
      <c r="E926" s="117"/>
      <c r="F926" s="117"/>
      <c r="O926" s="58"/>
    </row>
    <row r="927" spans="5:15" ht="12.75" x14ac:dyDescent="0.2">
      <c r="E927" s="117"/>
      <c r="F927" s="117"/>
      <c r="O927" s="58"/>
    </row>
    <row r="928" spans="5:15" ht="12.75" x14ac:dyDescent="0.2">
      <c r="E928" s="117"/>
      <c r="F928" s="117"/>
      <c r="O928" s="58"/>
    </row>
    <row r="929" spans="5:15" ht="12.75" x14ac:dyDescent="0.2">
      <c r="E929" s="117"/>
      <c r="F929" s="117"/>
      <c r="O929" s="58"/>
    </row>
    <row r="930" spans="5:15" ht="12.75" x14ac:dyDescent="0.2">
      <c r="E930" s="117"/>
      <c r="F930" s="117"/>
      <c r="O930" s="58"/>
    </row>
    <row r="931" spans="5:15" ht="12.75" x14ac:dyDescent="0.2">
      <c r="E931" s="117"/>
      <c r="F931" s="117"/>
      <c r="O931" s="58"/>
    </row>
    <row r="932" spans="5:15" ht="12.75" x14ac:dyDescent="0.2">
      <c r="E932" s="117"/>
      <c r="F932" s="117"/>
      <c r="O932" s="58"/>
    </row>
    <row r="933" spans="5:15" ht="12.75" x14ac:dyDescent="0.2">
      <c r="E933" s="117"/>
      <c r="F933" s="117"/>
      <c r="O933" s="58"/>
    </row>
    <row r="934" spans="5:15" ht="12.75" x14ac:dyDescent="0.2">
      <c r="E934" s="117"/>
      <c r="F934" s="117"/>
      <c r="O934" s="58"/>
    </row>
    <row r="935" spans="5:15" ht="12.75" x14ac:dyDescent="0.2">
      <c r="E935" s="117"/>
      <c r="F935" s="117"/>
      <c r="O935" s="58"/>
    </row>
    <row r="936" spans="5:15" ht="12.75" x14ac:dyDescent="0.2">
      <c r="E936" s="117"/>
      <c r="F936" s="117"/>
      <c r="O936" s="58"/>
    </row>
    <row r="937" spans="5:15" ht="12.75" x14ac:dyDescent="0.2">
      <c r="E937" s="117"/>
      <c r="F937" s="117"/>
      <c r="O937" s="58"/>
    </row>
    <row r="938" spans="5:15" ht="12.75" x14ac:dyDescent="0.2">
      <c r="E938" s="117"/>
      <c r="F938" s="117"/>
      <c r="O938" s="58"/>
    </row>
    <row r="939" spans="5:15" ht="12.75" x14ac:dyDescent="0.2">
      <c r="E939" s="117"/>
      <c r="F939" s="117"/>
      <c r="O939" s="58"/>
    </row>
    <row r="940" spans="5:15" ht="12.75" x14ac:dyDescent="0.2">
      <c r="E940" s="117"/>
      <c r="F940" s="117"/>
      <c r="O940" s="58"/>
    </row>
    <row r="941" spans="5:15" ht="12.75" x14ac:dyDescent="0.2">
      <c r="E941" s="117"/>
      <c r="F941" s="117"/>
      <c r="O941" s="58"/>
    </row>
    <row r="942" spans="5:15" ht="12.75" x14ac:dyDescent="0.2">
      <c r="E942" s="117"/>
      <c r="F942" s="117"/>
      <c r="O942" s="58"/>
    </row>
    <row r="943" spans="5:15" ht="12.75" x14ac:dyDescent="0.2">
      <c r="E943" s="117"/>
      <c r="F943" s="117"/>
      <c r="O943" s="58"/>
    </row>
    <row r="944" spans="5:15" ht="12.75" x14ac:dyDescent="0.2">
      <c r="E944" s="117"/>
      <c r="F944" s="117"/>
      <c r="O944" s="58"/>
    </row>
    <row r="945" spans="5:15" ht="12.75" x14ac:dyDescent="0.2">
      <c r="E945" s="117"/>
      <c r="F945" s="117"/>
      <c r="O945" s="58"/>
    </row>
    <row r="946" spans="5:15" ht="12.75" x14ac:dyDescent="0.2">
      <c r="E946" s="117"/>
      <c r="F946" s="117"/>
      <c r="O946" s="58"/>
    </row>
    <row r="947" spans="5:15" ht="12.75" x14ac:dyDescent="0.2">
      <c r="E947" s="117"/>
      <c r="F947" s="117"/>
      <c r="O947" s="58"/>
    </row>
    <row r="948" spans="5:15" ht="12.75" x14ac:dyDescent="0.2">
      <c r="E948" s="117"/>
      <c r="F948" s="117"/>
      <c r="O948" s="58"/>
    </row>
    <row r="949" spans="5:15" ht="12.75" x14ac:dyDescent="0.2">
      <c r="E949" s="117"/>
      <c r="F949" s="117"/>
      <c r="O949" s="58"/>
    </row>
    <row r="950" spans="5:15" ht="12.75" x14ac:dyDescent="0.2">
      <c r="E950" s="117"/>
      <c r="F950" s="117"/>
      <c r="O950" s="58"/>
    </row>
    <row r="951" spans="5:15" ht="12.75" x14ac:dyDescent="0.2">
      <c r="E951" s="117"/>
      <c r="F951" s="117"/>
      <c r="O951" s="58"/>
    </row>
    <row r="952" spans="5:15" ht="12.75" x14ac:dyDescent="0.2">
      <c r="E952" s="117"/>
      <c r="F952" s="117"/>
      <c r="O952" s="58"/>
    </row>
    <row r="953" spans="5:15" ht="12.75" x14ac:dyDescent="0.2">
      <c r="E953" s="117"/>
      <c r="F953" s="117"/>
      <c r="O953" s="58"/>
    </row>
    <row r="954" spans="5:15" ht="12.75" x14ac:dyDescent="0.2">
      <c r="E954" s="117"/>
      <c r="F954" s="117"/>
      <c r="O954" s="58"/>
    </row>
    <row r="955" spans="5:15" ht="12.75" x14ac:dyDescent="0.2">
      <c r="E955" s="117"/>
      <c r="F955" s="117"/>
      <c r="O955" s="58"/>
    </row>
    <row r="956" spans="5:15" ht="12.75" x14ac:dyDescent="0.2">
      <c r="E956" s="117"/>
      <c r="F956" s="117"/>
      <c r="O956" s="58"/>
    </row>
    <row r="957" spans="5:15" ht="12.75" x14ac:dyDescent="0.2">
      <c r="E957" s="117"/>
      <c r="F957" s="117"/>
      <c r="O957" s="58"/>
    </row>
    <row r="958" spans="5:15" ht="12.75" x14ac:dyDescent="0.2">
      <c r="E958" s="117"/>
      <c r="F958" s="117"/>
      <c r="O958" s="58"/>
    </row>
    <row r="959" spans="5:15" ht="12.75" x14ac:dyDescent="0.2">
      <c r="E959" s="117"/>
      <c r="F959" s="117"/>
      <c r="O959" s="58"/>
    </row>
    <row r="960" spans="5:15" ht="12.75" x14ac:dyDescent="0.2">
      <c r="E960" s="117"/>
      <c r="F960" s="117"/>
      <c r="O960" s="58"/>
    </row>
    <row r="961" spans="5:15" ht="12.75" x14ac:dyDescent="0.2">
      <c r="E961" s="117"/>
      <c r="F961" s="117"/>
      <c r="O961" s="58"/>
    </row>
    <row r="962" spans="5:15" ht="12.75" x14ac:dyDescent="0.2">
      <c r="E962" s="117"/>
      <c r="F962" s="117"/>
      <c r="O962" s="58"/>
    </row>
    <row r="963" spans="5:15" ht="12.75" x14ac:dyDescent="0.2">
      <c r="E963" s="117"/>
      <c r="F963" s="117"/>
      <c r="O963" s="58"/>
    </row>
    <row r="964" spans="5:15" ht="12.75" x14ac:dyDescent="0.2">
      <c r="E964" s="117"/>
      <c r="F964" s="117"/>
      <c r="O964" s="58"/>
    </row>
    <row r="965" spans="5:15" ht="12.75" x14ac:dyDescent="0.2">
      <c r="E965" s="117"/>
      <c r="F965" s="117"/>
      <c r="O965" s="58"/>
    </row>
    <row r="966" spans="5:15" ht="12.75" x14ac:dyDescent="0.2">
      <c r="E966" s="117"/>
      <c r="F966" s="117"/>
      <c r="O966" s="58"/>
    </row>
    <row r="967" spans="5:15" ht="12.75" x14ac:dyDescent="0.2">
      <c r="E967" s="117"/>
      <c r="F967" s="117"/>
      <c r="O967" s="58"/>
    </row>
    <row r="968" spans="5:15" ht="12.75" x14ac:dyDescent="0.2">
      <c r="E968" s="117"/>
      <c r="F968" s="117"/>
      <c r="O968" s="58"/>
    </row>
    <row r="969" spans="5:15" ht="12.75" x14ac:dyDescent="0.2">
      <c r="E969" s="117"/>
      <c r="F969" s="117"/>
      <c r="O969" s="58"/>
    </row>
    <row r="970" spans="5:15" ht="12.75" x14ac:dyDescent="0.2">
      <c r="E970" s="117"/>
      <c r="F970" s="117"/>
      <c r="O970" s="58"/>
    </row>
    <row r="971" spans="5:15" ht="12.75" x14ac:dyDescent="0.2">
      <c r="E971" s="117"/>
      <c r="F971" s="117"/>
      <c r="O971" s="58"/>
    </row>
    <row r="972" spans="5:15" ht="12.75" x14ac:dyDescent="0.2">
      <c r="E972" s="117"/>
      <c r="F972" s="117"/>
      <c r="O972" s="58"/>
    </row>
    <row r="973" spans="5:15" ht="12.75" x14ac:dyDescent="0.2">
      <c r="E973" s="117"/>
      <c r="F973" s="117"/>
      <c r="O973" s="58"/>
    </row>
    <row r="974" spans="5:15" ht="12.75" x14ac:dyDescent="0.2">
      <c r="E974" s="117"/>
      <c r="F974" s="117"/>
      <c r="O974" s="58"/>
    </row>
    <row r="975" spans="5:15" ht="12.75" x14ac:dyDescent="0.2">
      <c r="E975" s="117"/>
      <c r="F975" s="117"/>
      <c r="O975" s="58"/>
    </row>
    <row r="976" spans="5:15" ht="12.75" x14ac:dyDescent="0.2">
      <c r="E976" s="117"/>
      <c r="F976" s="117"/>
      <c r="O976" s="58"/>
    </row>
    <row r="977" spans="5:15" ht="12.75" x14ac:dyDescent="0.2">
      <c r="E977" s="117"/>
      <c r="F977" s="117"/>
      <c r="O977" s="58"/>
    </row>
    <row r="978" spans="5:15" ht="12.75" x14ac:dyDescent="0.2">
      <c r="E978" s="117"/>
      <c r="F978" s="117"/>
      <c r="O978" s="58"/>
    </row>
    <row r="979" spans="5:15" ht="12.75" x14ac:dyDescent="0.2">
      <c r="E979" s="117"/>
      <c r="F979" s="117"/>
      <c r="O979" s="58"/>
    </row>
    <row r="980" spans="5:15" ht="12.75" x14ac:dyDescent="0.2">
      <c r="E980" s="117"/>
      <c r="F980" s="117"/>
      <c r="O980" s="58"/>
    </row>
    <row r="981" spans="5:15" ht="12.75" x14ac:dyDescent="0.2">
      <c r="E981" s="117"/>
      <c r="F981" s="117"/>
      <c r="O981" s="58"/>
    </row>
    <row r="982" spans="5:15" ht="12.75" x14ac:dyDescent="0.2">
      <c r="E982" s="117"/>
      <c r="F982" s="117"/>
      <c r="O982" s="58"/>
    </row>
    <row r="983" spans="5:15" ht="12.75" x14ac:dyDescent="0.2">
      <c r="E983" s="117"/>
      <c r="F983" s="117"/>
      <c r="O983" s="58"/>
    </row>
    <row r="984" spans="5:15" ht="12.75" x14ac:dyDescent="0.2">
      <c r="E984" s="117"/>
      <c r="F984" s="117"/>
      <c r="O984" s="58"/>
    </row>
    <row r="985" spans="5:15" ht="12.75" x14ac:dyDescent="0.2">
      <c r="E985" s="117"/>
      <c r="F985" s="117"/>
      <c r="O985" s="58"/>
    </row>
    <row r="986" spans="5:15" ht="15.75" customHeight="1" x14ac:dyDescent="0.2">
      <c r="E986" s="117"/>
      <c r="F986" s="117"/>
    </row>
  </sheetData>
  <mergeCells count="961">
    <mergeCell ref="E707:F707"/>
    <mergeCell ref="E708:F708"/>
    <mergeCell ref="E709:F709"/>
    <mergeCell ref="E710:F710"/>
    <mergeCell ref="E711:F711"/>
    <mergeCell ref="E698:F698"/>
    <mergeCell ref="E699:F699"/>
    <mergeCell ref="E700:F700"/>
    <mergeCell ref="E701:F701"/>
    <mergeCell ref="E702:F702"/>
    <mergeCell ref="E703:F703"/>
    <mergeCell ref="E704:F704"/>
    <mergeCell ref="E705:F705"/>
    <mergeCell ref="E706:F706"/>
    <mergeCell ref="E689:F689"/>
    <mergeCell ref="E690:F690"/>
    <mergeCell ref="E691:F691"/>
    <mergeCell ref="E692:F692"/>
    <mergeCell ref="E693:F693"/>
    <mergeCell ref="E694:F694"/>
    <mergeCell ref="E695:F695"/>
    <mergeCell ref="E696:F696"/>
    <mergeCell ref="E697:F697"/>
    <mergeCell ref="E680:F680"/>
    <mergeCell ref="E681:F681"/>
    <mergeCell ref="E682:F682"/>
    <mergeCell ref="E683:F683"/>
    <mergeCell ref="E684:F684"/>
    <mergeCell ref="E685:F685"/>
    <mergeCell ref="E686:F686"/>
    <mergeCell ref="E687:F687"/>
    <mergeCell ref="E688:F688"/>
    <mergeCell ref="E671:F671"/>
    <mergeCell ref="E672:F672"/>
    <mergeCell ref="E673:F673"/>
    <mergeCell ref="E674:F674"/>
    <mergeCell ref="E675:F675"/>
    <mergeCell ref="E676:F676"/>
    <mergeCell ref="E677:F677"/>
    <mergeCell ref="E678:F678"/>
    <mergeCell ref="E679:F679"/>
    <mergeCell ref="E662:F662"/>
    <mergeCell ref="E663:F663"/>
    <mergeCell ref="E664:F664"/>
    <mergeCell ref="E665:F665"/>
    <mergeCell ref="E666:F666"/>
    <mergeCell ref="E667:F667"/>
    <mergeCell ref="E668:F668"/>
    <mergeCell ref="E669:F669"/>
    <mergeCell ref="E670:F670"/>
    <mergeCell ref="E653:F653"/>
    <mergeCell ref="E654:F654"/>
    <mergeCell ref="E655:F655"/>
    <mergeCell ref="E656:F656"/>
    <mergeCell ref="E657:F657"/>
    <mergeCell ref="E658:F658"/>
    <mergeCell ref="E659:F659"/>
    <mergeCell ref="E660:F660"/>
    <mergeCell ref="E661:F661"/>
    <mergeCell ref="E644:F644"/>
    <mergeCell ref="E645:F645"/>
    <mergeCell ref="E646:F646"/>
    <mergeCell ref="E647:F647"/>
    <mergeCell ref="E648:F648"/>
    <mergeCell ref="E649:F649"/>
    <mergeCell ref="E650:F650"/>
    <mergeCell ref="E651:F651"/>
    <mergeCell ref="E652:F652"/>
    <mergeCell ref="E635:F635"/>
    <mergeCell ref="E636:F636"/>
    <mergeCell ref="E637:F637"/>
    <mergeCell ref="E638:F638"/>
    <mergeCell ref="E639:F639"/>
    <mergeCell ref="E640:F640"/>
    <mergeCell ref="E641:F641"/>
    <mergeCell ref="E642:F642"/>
    <mergeCell ref="E643:F643"/>
    <mergeCell ref="E626:F626"/>
    <mergeCell ref="E627:F627"/>
    <mergeCell ref="E628:F628"/>
    <mergeCell ref="E629:F629"/>
    <mergeCell ref="E630:F630"/>
    <mergeCell ref="E631:F631"/>
    <mergeCell ref="E632:F632"/>
    <mergeCell ref="E633:F633"/>
    <mergeCell ref="E634:F634"/>
    <mergeCell ref="E617:F617"/>
    <mergeCell ref="E618:F618"/>
    <mergeCell ref="E619:F619"/>
    <mergeCell ref="E620:F620"/>
    <mergeCell ref="E621:F621"/>
    <mergeCell ref="E622:F622"/>
    <mergeCell ref="E623:F623"/>
    <mergeCell ref="E624:F624"/>
    <mergeCell ref="E625:F625"/>
    <mergeCell ref="E608:F608"/>
    <mergeCell ref="E609:F609"/>
    <mergeCell ref="E610:F610"/>
    <mergeCell ref="E611:F611"/>
    <mergeCell ref="E612:F612"/>
    <mergeCell ref="E613:F613"/>
    <mergeCell ref="E614:F614"/>
    <mergeCell ref="E615:F615"/>
    <mergeCell ref="E616:F616"/>
    <mergeCell ref="E599:F599"/>
    <mergeCell ref="E600:F600"/>
    <mergeCell ref="E601:F601"/>
    <mergeCell ref="E602:F602"/>
    <mergeCell ref="E603:F603"/>
    <mergeCell ref="E604:F604"/>
    <mergeCell ref="E605:F605"/>
    <mergeCell ref="E606:F606"/>
    <mergeCell ref="E607:F607"/>
    <mergeCell ref="E590:F590"/>
    <mergeCell ref="E591:F591"/>
    <mergeCell ref="E592:F592"/>
    <mergeCell ref="E593:F593"/>
    <mergeCell ref="E594:F594"/>
    <mergeCell ref="E595:F595"/>
    <mergeCell ref="E596:F596"/>
    <mergeCell ref="E597:F597"/>
    <mergeCell ref="E598:F598"/>
    <mergeCell ref="E581:F581"/>
    <mergeCell ref="E582:F582"/>
    <mergeCell ref="E583:F583"/>
    <mergeCell ref="E584:F584"/>
    <mergeCell ref="E585:F585"/>
    <mergeCell ref="E586:F586"/>
    <mergeCell ref="E587:F587"/>
    <mergeCell ref="E588:F588"/>
    <mergeCell ref="E589:F589"/>
    <mergeCell ref="E572:F572"/>
    <mergeCell ref="E573:F573"/>
    <mergeCell ref="E574:F574"/>
    <mergeCell ref="E575:F575"/>
    <mergeCell ref="E576:F576"/>
    <mergeCell ref="E577:F577"/>
    <mergeCell ref="E578:F578"/>
    <mergeCell ref="E579:F579"/>
    <mergeCell ref="E580:F580"/>
    <mergeCell ref="E563:F563"/>
    <mergeCell ref="E564:F564"/>
    <mergeCell ref="E565:F565"/>
    <mergeCell ref="E566:F566"/>
    <mergeCell ref="E567:F567"/>
    <mergeCell ref="E568:F568"/>
    <mergeCell ref="E569:F569"/>
    <mergeCell ref="E570:F570"/>
    <mergeCell ref="E571:F571"/>
    <mergeCell ref="E554:F554"/>
    <mergeCell ref="E555:F555"/>
    <mergeCell ref="E556:F556"/>
    <mergeCell ref="E557:F557"/>
    <mergeCell ref="E558:F558"/>
    <mergeCell ref="E559:F559"/>
    <mergeCell ref="E560:F560"/>
    <mergeCell ref="E561:F561"/>
    <mergeCell ref="E562:F562"/>
    <mergeCell ref="E545:F545"/>
    <mergeCell ref="E546:F546"/>
    <mergeCell ref="E547:F547"/>
    <mergeCell ref="E548:F548"/>
    <mergeCell ref="E549:F549"/>
    <mergeCell ref="E550:F550"/>
    <mergeCell ref="E551:F551"/>
    <mergeCell ref="E552:F552"/>
    <mergeCell ref="E553:F553"/>
    <mergeCell ref="E536:F536"/>
    <mergeCell ref="E537:F537"/>
    <mergeCell ref="E538:F538"/>
    <mergeCell ref="E539:F539"/>
    <mergeCell ref="E540:F540"/>
    <mergeCell ref="E541:F541"/>
    <mergeCell ref="E542:F542"/>
    <mergeCell ref="E543:F543"/>
    <mergeCell ref="E544:F544"/>
    <mergeCell ref="E527:F527"/>
    <mergeCell ref="E528:F528"/>
    <mergeCell ref="E529:F529"/>
    <mergeCell ref="E530:F530"/>
    <mergeCell ref="E531:F531"/>
    <mergeCell ref="E532:F532"/>
    <mergeCell ref="E533:F533"/>
    <mergeCell ref="E534:F534"/>
    <mergeCell ref="E535:F535"/>
    <mergeCell ref="E518:F518"/>
    <mergeCell ref="E519:F519"/>
    <mergeCell ref="E520:F520"/>
    <mergeCell ref="E521:F521"/>
    <mergeCell ref="E522:F522"/>
    <mergeCell ref="E523:F523"/>
    <mergeCell ref="E524:F524"/>
    <mergeCell ref="E525:F525"/>
    <mergeCell ref="E526:F526"/>
    <mergeCell ref="E509:F509"/>
    <mergeCell ref="E510:F510"/>
    <mergeCell ref="E511:F511"/>
    <mergeCell ref="E512:F512"/>
    <mergeCell ref="E513:F513"/>
    <mergeCell ref="E514:F514"/>
    <mergeCell ref="E515:F515"/>
    <mergeCell ref="E516:F516"/>
    <mergeCell ref="E517:F517"/>
    <mergeCell ref="E500:F500"/>
    <mergeCell ref="E501:F501"/>
    <mergeCell ref="E502:F502"/>
    <mergeCell ref="E503:F503"/>
    <mergeCell ref="E504:F504"/>
    <mergeCell ref="E505:F505"/>
    <mergeCell ref="E506:F506"/>
    <mergeCell ref="E507:F507"/>
    <mergeCell ref="E508:F508"/>
    <mergeCell ref="E491:F491"/>
    <mergeCell ref="E492:F492"/>
    <mergeCell ref="E493:F493"/>
    <mergeCell ref="E494:F494"/>
    <mergeCell ref="E495:F495"/>
    <mergeCell ref="E496:F496"/>
    <mergeCell ref="E497:F497"/>
    <mergeCell ref="E498:F498"/>
    <mergeCell ref="E499:F499"/>
    <mergeCell ref="E482:F482"/>
    <mergeCell ref="E483:F483"/>
    <mergeCell ref="E484:F484"/>
    <mergeCell ref="E485:F485"/>
    <mergeCell ref="E486:F486"/>
    <mergeCell ref="E487:F487"/>
    <mergeCell ref="E488:F488"/>
    <mergeCell ref="E489:F489"/>
    <mergeCell ref="E490:F490"/>
    <mergeCell ref="E473:F473"/>
    <mergeCell ref="E474:F474"/>
    <mergeCell ref="E475:F475"/>
    <mergeCell ref="E476:F476"/>
    <mergeCell ref="E477:F477"/>
    <mergeCell ref="E478:F478"/>
    <mergeCell ref="E479:F479"/>
    <mergeCell ref="E480:F480"/>
    <mergeCell ref="E481:F481"/>
    <mergeCell ref="E464:F464"/>
    <mergeCell ref="E465:F465"/>
    <mergeCell ref="E466:F466"/>
    <mergeCell ref="E467:F467"/>
    <mergeCell ref="E468:F468"/>
    <mergeCell ref="E469:F469"/>
    <mergeCell ref="E470:F470"/>
    <mergeCell ref="E471:F471"/>
    <mergeCell ref="E472:F472"/>
    <mergeCell ref="E455:F455"/>
    <mergeCell ref="E456:F456"/>
    <mergeCell ref="E457:F457"/>
    <mergeCell ref="E458:F458"/>
    <mergeCell ref="E459:F459"/>
    <mergeCell ref="E460:F460"/>
    <mergeCell ref="E461:F461"/>
    <mergeCell ref="E462:F462"/>
    <mergeCell ref="E463:F463"/>
    <mergeCell ref="E446:F446"/>
    <mergeCell ref="E447:F447"/>
    <mergeCell ref="E448:F448"/>
    <mergeCell ref="E449:F449"/>
    <mergeCell ref="E450:F450"/>
    <mergeCell ref="E451:F451"/>
    <mergeCell ref="E452:F452"/>
    <mergeCell ref="E453:F453"/>
    <mergeCell ref="E454:F454"/>
    <mergeCell ref="E437:F437"/>
    <mergeCell ref="E438:F438"/>
    <mergeCell ref="E439:F439"/>
    <mergeCell ref="E440:F440"/>
    <mergeCell ref="E441:F441"/>
    <mergeCell ref="E442:F442"/>
    <mergeCell ref="E443:F443"/>
    <mergeCell ref="E444:F444"/>
    <mergeCell ref="E445:F445"/>
    <mergeCell ref="E428:F428"/>
    <mergeCell ref="E429:F429"/>
    <mergeCell ref="E430:F430"/>
    <mergeCell ref="E431:F431"/>
    <mergeCell ref="E432:F432"/>
    <mergeCell ref="E433:F433"/>
    <mergeCell ref="E434:F434"/>
    <mergeCell ref="E435:F435"/>
    <mergeCell ref="E436:F436"/>
    <mergeCell ref="E419:F419"/>
    <mergeCell ref="E420:F420"/>
    <mergeCell ref="E421:F421"/>
    <mergeCell ref="E422:F422"/>
    <mergeCell ref="E423:F423"/>
    <mergeCell ref="E424:F424"/>
    <mergeCell ref="E425:F425"/>
    <mergeCell ref="E426:F426"/>
    <mergeCell ref="E427:F427"/>
    <mergeCell ref="E410:F410"/>
    <mergeCell ref="E411:F411"/>
    <mergeCell ref="E412:F412"/>
    <mergeCell ref="E413:F413"/>
    <mergeCell ref="E414:F414"/>
    <mergeCell ref="E415:F415"/>
    <mergeCell ref="E416:F416"/>
    <mergeCell ref="E417:F417"/>
    <mergeCell ref="E418:F418"/>
    <mergeCell ref="E401:F401"/>
    <mergeCell ref="E402:F402"/>
    <mergeCell ref="E403:F403"/>
    <mergeCell ref="E404:F404"/>
    <mergeCell ref="E405:F405"/>
    <mergeCell ref="E406:F406"/>
    <mergeCell ref="E407:F407"/>
    <mergeCell ref="E408:F408"/>
    <mergeCell ref="E409:F409"/>
    <mergeCell ref="E950:F950"/>
    <mergeCell ref="E951:F951"/>
    <mergeCell ref="E952:F952"/>
    <mergeCell ref="E953:F953"/>
    <mergeCell ref="E954:F954"/>
    <mergeCell ref="E955:F955"/>
    <mergeCell ref="E956:F956"/>
    <mergeCell ref="E369:F369"/>
    <mergeCell ref="E370:F370"/>
    <mergeCell ref="E371:F371"/>
    <mergeCell ref="E372:F372"/>
    <mergeCell ref="E373:F373"/>
    <mergeCell ref="E374:F374"/>
    <mergeCell ref="E375:F375"/>
    <mergeCell ref="E376:F376"/>
    <mergeCell ref="E377:F377"/>
    <mergeCell ref="E378:F378"/>
    <mergeCell ref="E379:F379"/>
    <mergeCell ref="E380:F380"/>
    <mergeCell ref="E381:F381"/>
    <mergeCell ref="E382:F382"/>
    <mergeCell ref="E383:F383"/>
    <mergeCell ref="E384:F384"/>
    <mergeCell ref="E385:F385"/>
    <mergeCell ref="E941:F941"/>
    <mergeCell ref="E942:F942"/>
    <mergeCell ref="E943:F943"/>
    <mergeCell ref="E944:F944"/>
    <mergeCell ref="E945:F945"/>
    <mergeCell ref="E946:F946"/>
    <mergeCell ref="E947:F947"/>
    <mergeCell ref="E948:F948"/>
    <mergeCell ref="E949:F949"/>
    <mergeCell ref="E932:F932"/>
    <mergeCell ref="E933:F933"/>
    <mergeCell ref="E934:F934"/>
    <mergeCell ref="E935:F935"/>
    <mergeCell ref="E936:F936"/>
    <mergeCell ref="E937:F937"/>
    <mergeCell ref="E938:F938"/>
    <mergeCell ref="E939:F939"/>
    <mergeCell ref="E940:F940"/>
    <mergeCell ref="E923:F923"/>
    <mergeCell ref="E924:F924"/>
    <mergeCell ref="E925:F925"/>
    <mergeCell ref="E926:F926"/>
    <mergeCell ref="E927:F927"/>
    <mergeCell ref="E928:F928"/>
    <mergeCell ref="E929:F929"/>
    <mergeCell ref="E930:F930"/>
    <mergeCell ref="E931:F931"/>
    <mergeCell ref="E976:F976"/>
    <mergeCell ref="E977:F977"/>
    <mergeCell ref="E985:F985"/>
    <mergeCell ref="E986:F986"/>
    <mergeCell ref="E978:F978"/>
    <mergeCell ref="E979:F979"/>
    <mergeCell ref="E980:F980"/>
    <mergeCell ref="E981:F981"/>
    <mergeCell ref="E982:F982"/>
    <mergeCell ref="E983:F983"/>
    <mergeCell ref="E984:F984"/>
    <mergeCell ref="E967:F967"/>
    <mergeCell ref="E968:F968"/>
    <mergeCell ref="E969:F969"/>
    <mergeCell ref="E970:F970"/>
    <mergeCell ref="E971:F971"/>
    <mergeCell ref="E972:F972"/>
    <mergeCell ref="E973:F973"/>
    <mergeCell ref="E974:F974"/>
    <mergeCell ref="E975:F975"/>
    <mergeCell ref="E958:F958"/>
    <mergeCell ref="E959:F959"/>
    <mergeCell ref="E960:F960"/>
    <mergeCell ref="E961:F961"/>
    <mergeCell ref="E962:F962"/>
    <mergeCell ref="E963:F963"/>
    <mergeCell ref="E964:F964"/>
    <mergeCell ref="E965:F965"/>
    <mergeCell ref="E966:F966"/>
    <mergeCell ref="E900:F900"/>
    <mergeCell ref="E901:F901"/>
    <mergeCell ref="E902:F902"/>
    <mergeCell ref="E903:F903"/>
    <mergeCell ref="E904:F904"/>
    <mergeCell ref="E905:F905"/>
    <mergeCell ref="E906:F906"/>
    <mergeCell ref="E907:F907"/>
    <mergeCell ref="E957:F957"/>
    <mergeCell ref="E908:F908"/>
    <mergeCell ref="E909:F909"/>
    <mergeCell ref="E910:F910"/>
    <mergeCell ref="E911:F911"/>
    <mergeCell ref="E912:F912"/>
    <mergeCell ref="E913:F913"/>
    <mergeCell ref="E914:F914"/>
    <mergeCell ref="E915:F915"/>
    <mergeCell ref="E916:F916"/>
    <mergeCell ref="E917:F917"/>
    <mergeCell ref="E918:F918"/>
    <mergeCell ref="E919:F919"/>
    <mergeCell ref="E920:F920"/>
    <mergeCell ref="E921:F921"/>
    <mergeCell ref="E922:F922"/>
    <mergeCell ref="E891:F891"/>
    <mergeCell ref="E892:F892"/>
    <mergeCell ref="E893:F893"/>
    <mergeCell ref="E894:F894"/>
    <mergeCell ref="E895:F895"/>
    <mergeCell ref="E896:F896"/>
    <mergeCell ref="E897:F897"/>
    <mergeCell ref="E898:F898"/>
    <mergeCell ref="E899:F899"/>
    <mergeCell ref="E882:F882"/>
    <mergeCell ref="E883:F883"/>
    <mergeCell ref="E884:F884"/>
    <mergeCell ref="E885:F885"/>
    <mergeCell ref="E886:F886"/>
    <mergeCell ref="E887:F887"/>
    <mergeCell ref="E888:F888"/>
    <mergeCell ref="E889:F889"/>
    <mergeCell ref="E890:F890"/>
    <mergeCell ref="E873:F873"/>
    <mergeCell ref="E874:F874"/>
    <mergeCell ref="E875:F875"/>
    <mergeCell ref="E876:F876"/>
    <mergeCell ref="E877:F877"/>
    <mergeCell ref="E878:F878"/>
    <mergeCell ref="E879:F879"/>
    <mergeCell ref="E880:F880"/>
    <mergeCell ref="E881:F881"/>
    <mergeCell ref="E864:F864"/>
    <mergeCell ref="E865:F865"/>
    <mergeCell ref="E866:F866"/>
    <mergeCell ref="E867:F867"/>
    <mergeCell ref="E868:F868"/>
    <mergeCell ref="E869:F869"/>
    <mergeCell ref="E870:F870"/>
    <mergeCell ref="E871:F871"/>
    <mergeCell ref="E872:F872"/>
    <mergeCell ref="E855:F855"/>
    <mergeCell ref="E856:F856"/>
    <mergeCell ref="E857:F857"/>
    <mergeCell ref="E858:F858"/>
    <mergeCell ref="E859:F859"/>
    <mergeCell ref="E860:F860"/>
    <mergeCell ref="E861:F861"/>
    <mergeCell ref="E862:F862"/>
    <mergeCell ref="E863:F863"/>
    <mergeCell ref="E846:F846"/>
    <mergeCell ref="E847:F847"/>
    <mergeCell ref="E848:F848"/>
    <mergeCell ref="E849:F849"/>
    <mergeCell ref="E850:F850"/>
    <mergeCell ref="E851:F851"/>
    <mergeCell ref="E852:F852"/>
    <mergeCell ref="E853:F853"/>
    <mergeCell ref="E854:F854"/>
    <mergeCell ref="E837:F837"/>
    <mergeCell ref="E838:F838"/>
    <mergeCell ref="E839:F839"/>
    <mergeCell ref="E840:F840"/>
    <mergeCell ref="E841:F841"/>
    <mergeCell ref="E842:F842"/>
    <mergeCell ref="E843:F843"/>
    <mergeCell ref="E844:F844"/>
    <mergeCell ref="E845:F845"/>
    <mergeCell ref="E828:F828"/>
    <mergeCell ref="E829:F829"/>
    <mergeCell ref="E830:F830"/>
    <mergeCell ref="E831:F831"/>
    <mergeCell ref="E832:F832"/>
    <mergeCell ref="E833:F833"/>
    <mergeCell ref="E834:F834"/>
    <mergeCell ref="E835:F835"/>
    <mergeCell ref="E836:F836"/>
    <mergeCell ref="E819:F819"/>
    <mergeCell ref="E820:F820"/>
    <mergeCell ref="E821:F821"/>
    <mergeCell ref="E822:F822"/>
    <mergeCell ref="E823:F823"/>
    <mergeCell ref="E824:F824"/>
    <mergeCell ref="E825:F825"/>
    <mergeCell ref="E826:F826"/>
    <mergeCell ref="E827:F827"/>
    <mergeCell ref="E810:F810"/>
    <mergeCell ref="E811:F811"/>
    <mergeCell ref="E812:F812"/>
    <mergeCell ref="E813:F813"/>
    <mergeCell ref="E814:F814"/>
    <mergeCell ref="E815:F815"/>
    <mergeCell ref="E816:F816"/>
    <mergeCell ref="E817:F817"/>
    <mergeCell ref="E818:F818"/>
    <mergeCell ref="E801:F801"/>
    <mergeCell ref="E802:F802"/>
    <mergeCell ref="E803:F803"/>
    <mergeCell ref="E804:F804"/>
    <mergeCell ref="E805:F805"/>
    <mergeCell ref="E806:F806"/>
    <mergeCell ref="E807:F807"/>
    <mergeCell ref="E808:F808"/>
    <mergeCell ref="E809:F809"/>
    <mergeCell ref="E792:F792"/>
    <mergeCell ref="E793:F793"/>
    <mergeCell ref="E794:F794"/>
    <mergeCell ref="E795:F795"/>
    <mergeCell ref="E796:F796"/>
    <mergeCell ref="E797:F797"/>
    <mergeCell ref="E798:F798"/>
    <mergeCell ref="E799:F799"/>
    <mergeCell ref="E800:F800"/>
    <mergeCell ref="E783:F783"/>
    <mergeCell ref="E784:F784"/>
    <mergeCell ref="E785:F785"/>
    <mergeCell ref="E786:F786"/>
    <mergeCell ref="E787:F787"/>
    <mergeCell ref="E788:F788"/>
    <mergeCell ref="E789:F789"/>
    <mergeCell ref="E790:F790"/>
    <mergeCell ref="E791:F791"/>
    <mergeCell ref="E774:F774"/>
    <mergeCell ref="E775:F775"/>
    <mergeCell ref="E776:F776"/>
    <mergeCell ref="E777:F777"/>
    <mergeCell ref="E778:F778"/>
    <mergeCell ref="E779:F779"/>
    <mergeCell ref="E780:F780"/>
    <mergeCell ref="E781:F781"/>
    <mergeCell ref="E782:F782"/>
    <mergeCell ref="E765:F765"/>
    <mergeCell ref="E766:F766"/>
    <mergeCell ref="E767:F767"/>
    <mergeCell ref="E768:F768"/>
    <mergeCell ref="E769:F769"/>
    <mergeCell ref="E770:F770"/>
    <mergeCell ref="E771:F771"/>
    <mergeCell ref="E772:F772"/>
    <mergeCell ref="E773:F773"/>
    <mergeCell ref="E756:F756"/>
    <mergeCell ref="E757:F757"/>
    <mergeCell ref="E758:F758"/>
    <mergeCell ref="E759:F759"/>
    <mergeCell ref="E760:F760"/>
    <mergeCell ref="E761:F761"/>
    <mergeCell ref="E762:F762"/>
    <mergeCell ref="E763:F763"/>
    <mergeCell ref="E764:F764"/>
    <mergeCell ref="E747:F747"/>
    <mergeCell ref="E748:F748"/>
    <mergeCell ref="E749:F749"/>
    <mergeCell ref="E750:F750"/>
    <mergeCell ref="E751:F751"/>
    <mergeCell ref="E752:F752"/>
    <mergeCell ref="E753:F753"/>
    <mergeCell ref="E754:F754"/>
    <mergeCell ref="E755:F755"/>
    <mergeCell ref="E738:F738"/>
    <mergeCell ref="E739:F739"/>
    <mergeCell ref="E740:F740"/>
    <mergeCell ref="E741:F741"/>
    <mergeCell ref="E742:F742"/>
    <mergeCell ref="E743:F743"/>
    <mergeCell ref="E744:F744"/>
    <mergeCell ref="E745:F745"/>
    <mergeCell ref="E746:F746"/>
    <mergeCell ref="E729:F729"/>
    <mergeCell ref="E730:F730"/>
    <mergeCell ref="E731:F731"/>
    <mergeCell ref="E732:F732"/>
    <mergeCell ref="E733:F733"/>
    <mergeCell ref="E734:F734"/>
    <mergeCell ref="E735:F735"/>
    <mergeCell ref="E736:F736"/>
    <mergeCell ref="E737:F737"/>
    <mergeCell ref="E720:F720"/>
    <mergeCell ref="E721:F721"/>
    <mergeCell ref="E722:F722"/>
    <mergeCell ref="E723:F723"/>
    <mergeCell ref="E724:F724"/>
    <mergeCell ref="E725:F725"/>
    <mergeCell ref="E726:F726"/>
    <mergeCell ref="E727:F727"/>
    <mergeCell ref="E728:F728"/>
    <mergeCell ref="E368:F368"/>
    <mergeCell ref="E712:F712"/>
    <mergeCell ref="E713:F713"/>
    <mergeCell ref="E714:F714"/>
    <mergeCell ref="E715:F715"/>
    <mergeCell ref="E716:F716"/>
    <mergeCell ref="E717:F717"/>
    <mergeCell ref="E718:F718"/>
    <mergeCell ref="E719:F719"/>
    <mergeCell ref="E386:F386"/>
    <mergeCell ref="E387:F387"/>
    <mergeCell ref="E388:F388"/>
    <mergeCell ref="E389:F389"/>
    <mergeCell ref="E390:F390"/>
    <mergeCell ref="E391:F391"/>
    <mergeCell ref="E392:F392"/>
    <mergeCell ref="E393:F393"/>
    <mergeCell ref="E394:F394"/>
    <mergeCell ref="E395:F395"/>
    <mergeCell ref="E396:F396"/>
    <mergeCell ref="E397:F397"/>
    <mergeCell ref="E398:F398"/>
    <mergeCell ref="E399:F399"/>
    <mergeCell ref="E400:F400"/>
    <mergeCell ref="E359:F359"/>
    <mergeCell ref="E360:F360"/>
    <mergeCell ref="E361:F361"/>
    <mergeCell ref="E362:F362"/>
    <mergeCell ref="E363:F363"/>
    <mergeCell ref="E364:F364"/>
    <mergeCell ref="E365:F365"/>
    <mergeCell ref="E366:F366"/>
    <mergeCell ref="E367:F367"/>
    <mergeCell ref="E350:F350"/>
    <mergeCell ref="E351:F351"/>
    <mergeCell ref="E352:F352"/>
    <mergeCell ref="E353:F353"/>
    <mergeCell ref="E354:F354"/>
    <mergeCell ref="E355:F355"/>
    <mergeCell ref="E356:F356"/>
    <mergeCell ref="E357:F357"/>
    <mergeCell ref="E358:F358"/>
    <mergeCell ref="E341:F341"/>
    <mergeCell ref="E342:F342"/>
    <mergeCell ref="E343:F343"/>
    <mergeCell ref="E344:F344"/>
    <mergeCell ref="E345:F345"/>
    <mergeCell ref="E346:F346"/>
    <mergeCell ref="E347:F347"/>
    <mergeCell ref="E348:F348"/>
    <mergeCell ref="E349:F349"/>
    <mergeCell ref="E332:F332"/>
    <mergeCell ref="E333:F333"/>
    <mergeCell ref="E334:F334"/>
    <mergeCell ref="E335:F335"/>
    <mergeCell ref="E336:F336"/>
    <mergeCell ref="E337:F337"/>
    <mergeCell ref="E338:F338"/>
    <mergeCell ref="E339:F339"/>
    <mergeCell ref="E340:F340"/>
    <mergeCell ref="E323:F323"/>
    <mergeCell ref="E324:F324"/>
    <mergeCell ref="E325:F325"/>
    <mergeCell ref="E326:F326"/>
    <mergeCell ref="E327:F327"/>
    <mergeCell ref="E328:F328"/>
    <mergeCell ref="E329:F329"/>
    <mergeCell ref="E330:F330"/>
    <mergeCell ref="E331:F331"/>
    <mergeCell ref="E314:F314"/>
    <mergeCell ref="E315:F315"/>
    <mergeCell ref="E316:F316"/>
    <mergeCell ref="E317:F317"/>
    <mergeCell ref="E318:F318"/>
    <mergeCell ref="E319:F319"/>
    <mergeCell ref="E320:F320"/>
    <mergeCell ref="E321:F321"/>
    <mergeCell ref="E322:F322"/>
    <mergeCell ref="E305:F305"/>
    <mergeCell ref="E306:F306"/>
    <mergeCell ref="E307:F307"/>
    <mergeCell ref="E308:F308"/>
    <mergeCell ref="E309:F309"/>
    <mergeCell ref="E310:F310"/>
    <mergeCell ref="E311:F311"/>
    <mergeCell ref="E312:F312"/>
    <mergeCell ref="E313:F313"/>
    <mergeCell ref="E296:F296"/>
    <mergeCell ref="E297:F297"/>
    <mergeCell ref="E298:F298"/>
    <mergeCell ref="E299:F299"/>
    <mergeCell ref="E300:F300"/>
    <mergeCell ref="E301:F301"/>
    <mergeCell ref="E302:F302"/>
    <mergeCell ref="E303:F303"/>
    <mergeCell ref="E304:F304"/>
    <mergeCell ref="E287:F287"/>
    <mergeCell ref="E288:F288"/>
    <mergeCell ref="E289:F289"/>
    <mergeCell ref="E290:F290"/>
    <mergeCell ref="E291:F291"/>
    <mergeCell ref="E292:F292"/>
    <mergeCell ref="E293:F293"/>
    <mergeCell ref="E294:F294"/>
    <mergeCell ref="E295:F295"/>
    <mergeCell ref="E278:F278"/>
    <mergeCell ref="E279:F279"/>
    <mergeCell ref="E280:F280"/>
    <mergeCell ref="E281:F281"/>
    <mergeCell ref="E282:F282"/>
    <mergeCell ref="E283:F283"/>
    <mergeCell ref="E284:F284"/>
    <mergeCell ref="E285:F285"/>
    <mergeCell ref="E286:F286"/>
    <mergeCell ref="E269:F269"/>
    <mergeCell ref="E270:F270"/>
    <mergeCell ref="E271:F271"/>
    <mergeCell ref="E272:F272"/>
    <mergeCell ref="E273:F273"/>
    <mergeCell ref="E274:F274"/>
    <mergeCell ref="E275:F275"/>
    <mergeCell ref="E276:F276"/>
    <mergeCell ref="E277:F277"/>
    <mergeCell ref="E260:F260"/>
    <mergeCell ref="E261:F261"/>
    <mergeCell ref="E262:F262"/>
    <mergeCell ref="E263:F263"/>
    <mergeCell ref="E264:F264"/>
    <mergeCell ref="E265:F265"/>
    <mergeCell ref="E266:F266"/>
    <mergeCell ref="E267:F267"/>
    <mergeCell ref="E268:F268"/>
    <mergeCell ref="E251:F251"/>
    <mergeCell ref="E252:F252"/>
    <mergeCell ref="E253:F253"/>
    <mergeCell ref="E254:F254"/>
    <mergeCell ref="E255:F255"/>
    <mergeCell ref="E256:F256"/>
    <mergeCell ref="E257:F257"/>
    <mergeCell ref="E258:F258"/>
    <mergeCell ref="E259:F259"/>
    <mergeCell ref="E242:F242"/>
    <mergeCell ref="E243:F243"/>
    <mergeCell ref="E244:F244"/>
    <mergeCell ref="E245:F245"/>
    <mergeCell ref="E246:F246"/>
    <mergeCell ref="E247:F247"/>
    <mergeCell ref="E248:F248"/>
    <mergeCell ref="E249:F249"/>
    <mergeCell ref="E250:F250"/>
    <mergeCell ref="E233:F233"/>
    <mergeCell ref="E234:F234"/>
    <mergeCell ref="E235:F235"/>
    <mergeCell ref="E236:F236"/>
    <mergeCell ref="E237:F237"/>
    <mergeCell ref="E238:F238"/>
    <mergeCell ref="E239:F239"/>
    <mergeCell ref="E240:F240"/>
    <mergeCell ref="E241:F241"/>
    <mergeCell ref="E224:F224"/>
    <mergeCell ref="E225:F225"/>
    <mergeCell ref="E226:F226"/>
    <mergeCell ref="E227:F227"/>
    <mergeCell ref="E228:F228"/>
    <mergeCell ref="E229:F229"/>
    <mergeCell ref="E230:F230"/>
    <mergeCell ref="E231:F231"/>
    <mergeCell ref="E232:F232"/>
    <mergeCell ref="E215:F215"/>
    <mergeCell ref="E216:F216"/>
    <mergeCell ref="E217:F217"/>
    <mergeCell ref="E218:F218"/>
    <mergeCell ref="E219:F219"/>
    <mergeCell ref="E220:F220"/>
    <mergeCell ref="E221:F221"/>
    <mergeCell ref="E222:F222"/>
    <mergeCell ref="E223:F223"/>
    <mergeCell ref="E206:F206"/>
    <mergeCell ref="E207:F207"/>
    <mergeCell ref="E208:F208"/>
    <mergeCell ref="E209:F209"/>
    <mergeCell ref="E210:F210"/>
    <mergeCell ref="E211:F211"/>
    <mergeCell ref="E212:F212"/>
    <mergeCell ref="E213:F213"/>
    <mergeCell ref="E214:F214"/>
    <mergeCell ref="E197:F197"/>
    <mergeCell ref="E198:F198"/>
    <mergeCell ref="E199:F199"/>
    <mergeCell ref="E200:F200"/>
    <mergeCell ref="E201:F201"/>
    <mergeCell ref="E202:F202"/>
    <mergeCell ref="E203:F203"/>
    <mergeCell ref="E204:F204"/>
    <mergeCell ref="E205:F205"/>
    <mergeCell ref="E188:F188"/>
    <mergeCell ref="E189:F189"/>
    <mergeCell ref="E190:F190"/>
    <mergeCell ref="E191:F191"/>
    <mergeCell ref="E192:F192"/>
    <mergeCell ref="E193:F193"/>
    <mergeCell ref="E194:F194"/>
    <mergeCell ref="E195:F195"/>
    <mergeCell ref="E196:F196"/>
    <mergeCell ref="E179:F179"/>
    <mergeCell ref="E180:F180"/>
    <mergeCell ref="E181:F181"/>
    <mergeCell ref="E182:F182"/>
    <mergeCell ref="E183:F183"/>
    <mergeCell ref="E184:F184"/>
    <mergeCell ref="E185:F185"/>
    <mergeCell ref="E186:F186"/>
    <mergeCell ref="E187:F187"/>
    <mergeCell ref="E170:F170"/>
    <mergeCell ref="E171:F171"/>
    <mergeCell ref="E172:F172"/>
    <mergeCell ref="E173:F173"/>
    <mergeCell ref="E174:F174"/>
    <mergeCell ref="E175:F175"/>
    <mergeCell ref="E176:F176"/>
    <mergeCell ref="E177:F177"/>
    <mergeCell ref="E178:F178"/>
    <mergeCell ref="E161:F161"/>
    <mergeCell ref="E162:F162"/>
    <mergeCell ref="E163:F163"/>
    <mergeCell ref="E164:F164"/>
    <mergeCell ref="E165:F165"/>
    <mergeCell ref="E166:F166"/>
    <mergeCell ref="E167:F167"/>
    <mergeCell ref="E168:F168"/>
    <mergeCell ref="E169:F169"/>
    <mergeCell ref="E152:F152"/>
    <mergeCell ref="E153:F153"/>
    <mergeCell ref="E154:F154"/>
    <mergeCell ref="E155:F155"/>
    <mergeCell ref="E156:F156"/>
    <mergeCell ref="E157:F157"/>
    <mergeCell ref="E158:F158"/>
    <mergeCell ref="E159:F159"/>
    <mergeCell ref="E160:F160"/>
    <mergeCell ref="E143:F143"/>
    <mergeCell ref="E144:F144"/>
    <mergeCell ref="E145:F145"/>
    <mergeCell ref="E146:F146"/>
    <mergeCell ref="E147:F147"/>
    <mergeCell ref="E148:F148"/>
    <mergeCell ref="E149:F149"/>
    <mergeCell ref="E150:F150"/>
    <mergeCell ref="E151:F151"/>
    <mergeCell ref="E134:F134"/>
    <mergeCell ref="E135:F135"/>
    <mergeCell ref="E136:F136"/>
    <mergeCell ref="E137:F137"/>
    <mergeCell ref="E138:F138"/>
    <mergeCell ref="E139:F139"/>
    <mergeCell ref="E140:F140"/>
    <mergeCell ref="E141:F141"/>
    <mergeCell ref="E142:F142"/>
    <mergeCell ref="E125:F125"/>
    <mergeCell ref="E126:F126"/>
    <mergeCell ref="E127:F127"/>
    <mergeCell ref="E128:F128"/>
    <mergeCell ref="E129:F129"/>
    <mergeCell ref="E130:F130"/>
    <mergeCell ref="E131:F131"/>
    <mergeCell ref="E132:F132"/>
    <mergeCell ref="E133:F133"/>
    <mergeCell ref="E116:F116"/>
    <mergeCell ref="E117:F117"/>
    <mergeCell ref="E118:F118"/>
    <mergeCell ref="E119:F119"/>
    <mergeCell ref="E120:F120"/>
    <mergeCell ref="E121:F121"/>
    <mergeCell ref="E122:F122"/>
    <mergeCell ref="E123:F123"/>
    <mergeCell ref="E124:F124"/>
    <mergeCell ref="E107:F107"/>
    <mergeCell ref="E108:F108"/>
    <mergeCell ref="E109:F109"/>
    <mergeCell ref="E110:F110"/>
    <mergeCell ref="E111:F111"/>
    <mergeCell ref="E112:F112"/>
    <mergeCell ref="E113:F113"/>
    <mergeCell ref="E114:F114"/>
    <mergeCell ref="E115:F115"/>
    <mergeCell ref="E98:F98"/>
    <mergeCell ref="E99:F99"/>
    <mergeCell ref="E100:F100"/>
    <mergeCell ref="E101:F101"/>
    <mergeCell ref="E102:F102"/>
    <mergeCell ref="E103:F103"/>
    <mergeCell ref="E104:F104"/>
    <mergeCell ref="E105:F105"/>
    <mergeCell ref="E106:F106"/>
    <mergeCell ref="E89:F89"/>
    <mergeCell ref="E90:F90"/>
    <mergeCell ref="E91:F91"/>
    <mergeCell ref="E92:F92"/>
    <mergeCell ref="E93:F93"/>
    <mergeCell ref="E94:F94"/>
    <mergeCell ref="E95:F95"/>
    <mergeCell ref="E96:F96"/>
    <mergeCell ref="E97:F97"/>
    <mergeCell ref="E80:F80"/>
    <mergeCell ref="E81:F81"/>
    <mergeCell ref="E82:F82"/>
    <mergeCell ref="E83:F83"/>
    <mergeCell ref="E84:F84"/>
    <mergeCell ref="E85:F85"/>
    <mergeCell ref="E86:F86"/>
    <mergeCell ref="E87:F87"/>
    <mergeCell ref="E88:F88"/>
    <mergeCell ref="E71:F71"/>
    <mergeCell ref="E72:F72"/>
    <mergeCell ref="E73:F73"/>
    <mergeCell ref="E74:F74"/>
    <mergeCell ref="E75:F75"/>
    <mergeCell ref="E76:F76"/>
    <mergeCell ref="E77:F77"/>
    <mergeCell ref="E78:F78"/>
    <mergeCell ref="E79:F79"/>
    <mergeCell ref="E62:F62"/>
    <mergeCell ref="E63:F63"/>
    <mergeCell ref="E64:F64"/>
    <mergeCell ref="E65:F65"/>
    <mergeCell ref="E66:F66"/>
    <mergeCell ref="E67:F67"/>
    <mergeCell ref="E68:F68"/>
    <mergeCell ref="E69:F69"/>
    <mergeCell ref="E70:F70"/>
    <mergeCell ref="E53:F53"/>
    <mergeCell ref="E54:F54"/>
    <mergeCell ref="E55:F55"/>
    <mergeCell ref="E56:F56"/>
    <mergeCell ref="E57:F57"/>
    <mergeCell ref="E58:F58"/>
    <mergeCell ref="E59:F59"/>
    <mergeCell ref="E60:F60"/>
    <mergeCell ref="E61:F61"/>
    <mergeCell ref="E44:F44"/>
    <mergeCell ref="E45:F45"/>
    <mergeCell ref="E46:F46"/>
    <mergeCell ref="E47:F47"/>
    <mergeCell ref="E48:F48"/>
    <mergeCell ref="E49:F49"/>
    <mergeCell ref="E50:F50"/>
    <mergeCell ref="E51:F51"/>
    <mergeCell ref="E52:F52"/>
    <mergeCell ref="E35:F35"/>
    <mergeCell ref="E36:F36"/>
    <mergeCell ref="E37:F37"/>
    <mergeCell ref="E38:F38"/>
    <mergeCell ref="E39:F39"/>
    <mergeCell ref="E40:F40"/>
    <mergeCell ref="E41:F41"/>
    <mergeCell ref="E42:F42"/>
    <mergeCell ref="E43:F43"/>
    <mergeCell ref="C4:G4"/>
    <mergeCell ref="C5:G5"/>
    <mergeCell ref="C6:G6"/>
    <mergeCell ref="C7:G7"/>
    <mergeCell ref="C8:G8"/>
    <mergeCell ref="C9:G9"/>
    <mergeCell ref="C10:G10"/>
    <mergeCell ref="C11:G11"/>
    <mergeCell ref="E34:F34"/>
  </mergeCells>
  <conditionalFormatting sqref="I1:Z986">
    <cfRule type="expression" dxfId="12" priority="2">
      <formula>AND(ISBLANK(I1), NOT(ISBLANK(H1)))</formula>
    </cfRule>
  </conditionalFormatting>
  <conditionalFormatting sqref="X1:Z2">
    <cfRule type="expression" dxfId="11" priority="1">
      <formula>AND(ISBLANK(X1), NOT(ISBLANK(V1)))</formula>
    </cfRule>
  </conditionalFormatting>
  <dataValidations count="4">
    <dataValidation type="list" allowBlank="1" showErrorMessage="1" sqref="O2:O3" xr:uid="{00000000-0002-0000-0200-000000000000}">
      <formula1>"Functional,Non-functional"</formula1>
    </dataValidation>
    <dataValidation type="list" allowBlank="1" sqref="P2:P3" xr:uid="{00000000-0002-0000-0200-000001000000}">
      <formula1>"Different Paths,Round Trip,Invariant,Idempotence,Structural Induction,Hard to Prove Easy to Verify,Test Oracle,Mutation"</formula1>
    </dataValidation>
    <dataValidation type="list" allowBlank="1" sqref="S2:S3" xr:uid="{00000000-0002-0000-0200-000002000000}">
      <formula1>"Numerical,Character,String,Boolean,List,Tuple,Dictionary,Arbitrary,SUT Instance"</formula1>
    </dataValidation>
    <dataValidation type="list" allowBlank="1" sqref="N2:N3" xr:uid="{00000000-0002-0000-0200-000003000000}">
      <formula1>"Functionality,Environment,Integration"</formula1>
    </dataValidation>
  </dataValidations>
  <pageMargins left="0.7" right="0.7" top="0.75" bottom="0.75" header="0.3" footer="0.3"/>
  <tableParts count="2">
    <tablePart r:id="rId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outlinePr summaryBelow="0" summaryRight="0"/>
  </sheetPr>
  <dimension ref="A1:AC986"/>
  <sheetViews>
    <sheetView workbookViewId="0">
      <pane ySplit="1" topLeftCell="A2" activePane="bottomLeft" state="frozen"/>
      <selection pane="bottomLeft" activeCell="B3" sqref="B3"/>
    </sheetView>
  </sheetViews>
  <sheetFormatPr defaultColWidth="12.5703125" defaultRowHeight="15.75" customHeight="1" x14ac:dyDescent="0.2"/>
  <cols>
    <col min="1" max="1" width="3.42578125" customWidth="1"/>
    <col min="2" max="2" width="24.7109375" customWidth="1"/>
    <col min="3" max="3" width="21.42578125" customWidth="1"/>
    <col min="4" max="4" width="17.7109375" customWidth="1"/>
    <col min="5" max="5" width="22.85546875" customWidth="1"/>
    <col min="6" max="6" width="12.5703125" customWidth="1"/>
    <col min="7" max="7" width="40.7109375" customWidth="1"/>
    <col min="8" max="8" width="14.5703125" customWidth="1"/>
    <col min="9" max="9" width="24" customWidth="1"/>
    <col min="10" max="10" width="38.5703125" customWidth="1"/>
    <col min="11" max="11" width="24" customWidth="1"/>
    <col min="12" max="12" width="20.5703125" customWidth="1"/>
    <col min="13" max="13" width="19.28515625" customWidth="1"/>
    <col min="14" max="14" width="19.7109375" customWidth="1"/>
    <col min="15" max="15" width="23.7109375" customWidth="1"/>
    <col min="16" max="16" width="16.42578125" customWidth="1"/>
    <col min="17" max="17" width="16.5703125" customWidth="1"/>
    <col min="18" max="19" width="14.42578125" customWidth="1"/>
    <col min="20" max="20" width="13.85546875" customWidth="1"/>
    <col min="21" max="21" width="15.7109375" customWidth="1"/>
    <col min="22" max="22" width="16.140625" customWidth="1"/>
    <col min="23" max="24" width="14.7109375" customWidth="1"/>
    <col min="26" max="26" width="32.5703125" customWidth="1"/>
  </cols>
  <sheetData>
    <row r="1" spans="1:29" ht="51.75" customHeight="1" x14ac:dyDescent="0.2">
      <c r="A1" s="26"/>
      <c r="B1" s="27" t="s">
        <v>32</v>
      </c>
      <c r="C1" s="28" t="s">
        <v>33</v>
      </c>
      <c r="D1" s="28" t="s">
        <v>34</v>
      </c>
      <c r="E1" s="28" t="s">
        <v>35</v>
      </c>
      <c r="F1" s="29" t="s">
        <v>36</v>
      </c>
      <c r="G1" s="30" t="s">
        <v>37</v>
      </c>
      <c r="H1" s="26"/>
      <c r="I1" s="27" t="s">
        <v>38</v>
      </c>
      <c r="J1" s="28" t="s">
        <v>39</v>
      </c>
      <c r="K1" s="62" t="s">
        <v>40</v>
      </c>
      <c r="L1" s="28" t="s">
        <v>41</v>
      </c>
      <c r="M1" s="28" t="s">
        <v>42</v>
      </c>
      <c r="N1" s="28" t="s">
        <v>43</v>
      </c>
      <c r="O1" s="28" t="s">
        <v>44</v>
      </c>
      <c r="P1" s="28" t="s">
        <v>45</v>
      </c>
      <c r="Q1" s="28" t="s">
        <v>46</v>
      </c>
      <c r="R1" s="28" t="s">
        <v>47</v>
      </c>
      <c r="S1" s="29" t="s">
        <v>48</v>
      </c>
      <c r="T1" s="28" t="s">
        <v>49</v>
      </c>
      <c r="U1" s="28" t="s">
        <v>50</v>
      </c>
      <c r="V1" s="28" t="s">
        <v>51</v>
      </c>
      <c r="W1" s="28" t="s">
        <v>52</v>
      </c>
      <c r="X1" s="28" t="s">
        <v>53</v>
      </c>
      <c r="Y1" s="29" t="s">
        <v>54</v>
      </c>
      <c r="Z1" s="30" t="s">
        <v>55</v>
      </c>
      <c r="AA1" s="26"/>
      <c r="AB1" s="26"/>
      <c r="AC1" s="26"/>
    </row>
    <row r="2" spans="1:29" ht="63.75" x14ac:dyDescent="0.2">
      <c r="B2" s="31" t="str">
        <f>HYPERLINK("https://archive.ph/IvbwH", "simple-binary-encoding")</f>
        <v>simple-binary-encoding</v>
      </c>
      <c r="C2" s="32" t="s">
        <v>20</v>
      </c>
      <c r="D2" s="33" t="s">
        <v>117</v>
      </c>
      <c r="E2" s="33" t="str">
        <f>SUM(I:I) &amp; "/403 (" &amp; TEXT(COUNT(I:I)/403*100, "00.00") &amp; "%)"</f>
        <v>5/403 (0.001%)</v>
      </c>
      <c r="F2" s="33" t="s">
        <v>118</v>
      </c>
      <c r="G2" s="34" t="s">
        <v>119</v>
      </c>
      <c r="I2" s="35">
        <v>1</v>
      </c>
      <c r="J2" s="36" t="s">
        <v>120</v>
      </c>
      <c r="K2" s="37" t="s">
        <v>121</v>
      </c>
      <c r="L2" s="37">
        <v>0</v>
      </c>
      <c r="M2" s="37" t="s">
        <v>66</v>
      </c>
      <c r="N2" s="9" t="s">
        <v>62</v>
      </c>
      <c r="O2" s="9" t="s">
        <v>63</v>
      </c>
      <c r="P2" s="38" t="s">
        <v>24</v>
      </c>
      <c r="Q2" s="37" t="s">
        <v>66</v>
      </c>
      <c r="R2" s="36" t="s">
        <v>122</v>
      </c>
      <c r="S2" s="9" t="s">
        <v>72</v>
      </c>
      <c r="T2" s="37" t="s">
        <v>66</v>
      </c>
      <c r="U2" s="37" t="s">
        <v>61</v>
      </c>
      <c r="V2" s="37" t="s">
        <v>61</v>
      </c>
      <c r="W2" s="37" t="s">
        <v>66</v>
      </c>
      <c r="X2" s="37" t="s">
        <v>66</v>
      </c>
      <c r="Y2" s="37" t="s">
        <v>67</v>
      </c>
      <c r="Z2" s="47" t="s">
        <v>123</v>
      </c>
      <c r="AA2" s="40"/>
      <c r="AB2" s="40"/>
      <c r="AC2" s="40"/>
    </row>
    <row r="3" spans="1:29" ht="51" x14ac:dyDescent="0.2">
      <c r="A3" s="26"/>
      <c r="B3" s="26"/>
      <c r="C3" s="26"/>
      <c r="D3" s="26"/>
      <c r="E3" s="26"/>
      <c r="F3" s="26"/>
      <c r="I3" s="41">
        <v>1</v>
      </c>
      <c r="J3" s="42" t="s">
        <v>124</v>
      </c>
      <c r="K3" s="43" t="s">
        <v>125</v>
      </c>
      <c r="L3" s="43">
        <v>0</v>
      </c>
      <c r="M3" s="43" t="s">
        <v>61</v>
      </c>
      <c r="N3" s="17" t="s">
        <v>62</v>
      </c>
      <c r="O3" s="17" t="s">
        <v>63</v>
      </c>
      <c r="P3" s="44" t="s">
        <v>18</v>
      </c>
      <c r="Q3" s="43" t="s">
        <v>66</v>
      </c>
      <c r="R3" s="42" t="s">
        <v>122</v>
      </c>
      <c r="S3" s="17" t="s">
        <v>72</v>
      </c>
      <c r="T3" s="43" t="s">
        <v>61</v>
      </c>
      <c r="U3" s="43" t="s">
        <v>61</v>
      </c>
      <c r="V3" s="43" t="s">
        <v>61</v>
      </c>
      <c r="W3" s="43" t="s">
        <v>66</v>
      </c>
      <c r="X3" s="43" t="s">
        <v>66</v>
      </c>
      <c r="Y3" s="43" t="s">
        <v>67</v>
      </c>
      <c r="Z3" s="45" t="s">
        <v>126</v>
      </c>
    </row>
    <row r="4" spans="1:29" ht="58.5" customHeight="1" x14ac:dyDescent="0.2">
      <c r="A4" s="26"/>
      <c r="B4" s="46" t="s">
        <v>9</v>
      </c>
      <c r="C4" s="110" t="s">
        <v>74</v>
      </c>
      <c r="D4" s="111"/>
      <c r="E4" s="111"/>
      <c r="F4" s="111"/>
      <c r="G4" s="112"/>
      <c r="I4" s="63">
        <v>3</v>
      </c>
      <c r="J4" s="12" t="s">
        <v>127</v>
      </c>
      <c r="K4" s="33" t="s">
        <v>128</v>
      </c>
      <c r="L4" s="32">
        <v>0</v>
      </c>
      <c r="M4" s="32" t="s">
        <v>61</v>
      </c>
      <c r="N4" s="12" t="s">
        <v>62</v>
      </c>
      <c r="O4" s="12" t="s">
        <v>63</v>
      </c>
      <c r="P4" s="64" t="s">
        <v>21</v>
      </c>
      <c r="Q4" s="33" t="s">
        <v>129</v>
      </c>
      <c r="R4" s="33" t="s">
        <v>122</v>
      </c>
      <c r="S4" s="12" t="s">
        <v>72</v>
      </c>
      <c r="T4" s="32" t="s">
        <v>61</v>
      </c>
      <c r="U4" s="32" t="s">
        <v>61</v>
      </c>
      <c r="V4" s="32" t="s">
        <v>61</v>
      </c>
      <c r="W4" s="32" t="s">
        <v>66</v>
      </c>
      <c r="X4" s="32" t="s">
        <v>66</v>
      </c>
      <c r="Y4" s="32" t="s">
        <v>67</v>
      </c>
      <c r="Z4" s="65" t="s">
        <v>130</v>
      </c>
    </row>
    <row r="5" spans="1:29" ht="15.75" customHeight="1" x14ac:dyDescent="0.2">
      <c r="A5" s="26"/>
      <c r="B5" s="48" t="s">
        <v>30</v>
      </c>
      <c r="C5" s="113" t="s">
        <v>80</v>
      </c>
      <c r="D5" s="114"/>
      <c r="E5" s="114"/>
      <c r="F5" s="114"/>
      <c r="G5" s="115"/>
      <c r="K5" s="6"/>
      <c r="O5" s="58"/>
      <c r="R5" s="58"/>
      <c r="Z5" s="58"/>
    </row>
    <row r="6" spans="1:29" ht="12.75" x14ac:dyDescent="0.2">
      <c r="A6" s="26"/>
      <c r="B6" s="49" t="s">
        <v>21</v>
      </c>
      <c r="C6" s="116" t="s">
        <v>81</v>
      </c>
      <c r="D6" s="117"/>
      <c r="E6" s="117"/>
      <c r="F6" s="117"/>
      <c r="G6" s="118"/>
      <c r="K6" s="6"/>
      <c r="O6" s="58"/>
      <c r="R6" s="58"/>
      <c r="Z6" s="58"/>
    </row>
    <row r="7" spans="1:29" ht="12.75" x14ac:dyDescent="0.2">
      <c r="A7" s="26"/>
      <c r="B7" s="50" t="s">
        <v>18</v>
      </c>
      <c r="C7" s="119" t="s">
        <v>83</v>
      </c>
      <c r="D7" s="117"/>
      <c r="E7" s="117"/>
      <c r="F7" s="117"/>
      <c r="G7" s="118"/>
      <c r="K7" s="6"/>
      <c r="O7" s="58"/>
      <c r="R7" s="58"/>
      <c r="Z7" s="58"/>
    </row>
    <row r="8" spans="1:29" ht="12.75" x14ac:dyDescent="0.2">
      <c r="A8" s="26"/>
      <c r="B8" s="49" t="s">
        <v>24</v>
      </c>
      <c r="C8" s="116" t="s">
        <v>89</v>
      </c>
      <c r="D8" s="117"/>
      <c r="E8" s="117"/>
      <c r="F8" s="117"/>
      <c r="G8" s="118"/>
      <c r="K8" s="6"/>
      <c r="O8" s="58"/>
      <c r="R8" s="58"/>
      <c r="Z8" s="58"/>
    </row>
    <row r="9" spans="1:29" ht="25.5" x14ac:dyDescent="0.2">
      <c r="A9" s="26"/>
      <c r="B9" s="50" t="s">
        <v>28</v>
      </c>
      <c r="C9" s="119" t="s">
        <v>91</v>
      </c>
      <c r="D9" s="117"/>
      <c r="E9" s="117"/>
      <c r="F9" s="117"/>
      <c r="G9" s="118"/>
      <c r="K9" s="6"/>
      <c r="O9" s="58"/>
      <c r="R9" s="58"/>
      <c r="Z9" s="58"/>
    </row>
    <row r="10" spans="1:29" ht="12.75" x14ac:dyDescent="0.2">
      <c r="A10" s="26"/>
      <c r="B10" s="49" t="s">
        <v>31</v>
      </c>
      <c r="C10" s="116" t="s">
        <v>94</v>
      </c>
      <c r="D10" s="117"/>
      <c r="E10" s="117"/>
      <c r="F10" s="117"/>
      <c r="G10" s="118"/>
      <c r="K10" s="6"/>
      <c r="O10" s="58"/>
      <c r="R10" s="58"/>
      <c r="Z10" s="58"/>
    </row>
    <row r="11" spans="1:29" ht="12.75" x14ac:dyDescent="0.2">
      <c r="A11" s="26"/>
      <c r="B11" s="51" t="s">
        <v>26</v>
      </c>
      <c r="C11" s="120" t="s">
        <v>100</v>
      </c>
      <c r="D11" s="121"/>
      <c r="E11" s="121"/>
      <c r="F11" s="121"/>
      <c r="G11" s="122"/>
      <c r="K11" s="6"/>
      <c r="O11" s="58"/>
      <c r="R11" s="58"/>
      <c r="Z11" s="58"/>
    </row>
    <row r="12" spans="1:29" ht="12.75" x14ac:dyDescent="0.2">
      <c r="D12" s="6"/>
      <c r="E12" s="6"/>
      <c r="F12" s="6"/>
      <c r="G12" s="6"/>
      <c r="K12" s="6"/>
      <c r="O12" s="58"/>
      <c r="R12" s="58"/>
      <c r="Z12" s="58"/>
    </row>
    <row r="13" spans="1:29" ht="12.75" x14ac:dyDescent="0.2">
      <c r="D13" s="6"/>
      <c r="E13" s="6"/>
      <c r="F13" s="6"/>
      <c r="G13" s="6"/>
      <c r="K13" s="6"/>
      <c r="O13" s="58"/>
      <c r="R13" s="58"/>
      <c r="Z13" s="58"/>
    </row>
    <row r="14" spans="1:29" ht="12.75" x14ac:dyDescent="0.2">
      <c r="D14" s="6"/>
      <c r="E14" s="6"/>
      <c r="F14" s="6"/>
      <c r="G14" s="6"/>
      <c r="K14" s="6"/>
      <c r="O14" s="58"/>
      <c r="R14" s="58"/>
      <c r="Z14" s="58"/>
    </row>
    <row r="15" spans="1:29" ht="12.75" x14ac:dyDescent="0.2">
      <c r="D15" s="6"/>
      <c r="E15" s="6"/>
      <c r="F15" s="6"/>
      <c r="G15" s="6"/>
      <c r="K15" s="6"/>
      <c r="O15" s="58"/>
      <c r="R15" s="58"/>
      <c r="Z15" s="58"/>
    </row>
    <row r="16" spans="1:29" ht="12.75" x14ac:dyDescent="0.2">
      <c r="D16" s="6"/>
      <c r="E16" s="6"/>
      <c r="F16" s="6"/>
      <c r="G16" s="6"/>
      <c r="K16" s="6"/>
      <c r="O16" s="58"/>
      <c r="R16" s="58"/>
      <c r="V16" s="40"/>
      <c r="W16" s="40"/>
      <c r="Z16" s="58"/>
    </row>
    <row r="17" spans="4:29" ht="12.75" x14ac:dyDescent="0.2">
      <c r="D17" s="6"/>
      <c r="E17" s="6"/>
      <c r="F17" s="6"/>
      <c r="G17" s="6"/>
      <c r="K17" s="6"/>
      <c r="O17" s="58"/>
      <c r="R17" s="58"/>
      <c r="V17" s="40"/>
      <c r="W17" s="40"/>
      <c r="X17" s="40"/>
      <c r="Y17" s="40"/>
      <c r="Z17" s="66"/>
      <c r="AA17" s="40"/>
      <c r="AB17" s="40"/>
      <c r="AC17" s="40"/>
    </row>
    <row r="18" spans="4:29" ht="12.75" x14ac:dyDescent="0.2">
      <c r="D18" s="6"/>
      <c r="E18" s="6"/>
      <c r="F18" s="6"/>
      <c r="G18" s="6"/>
      <c r="K18" s="6"/>
      <c r="O18" s="58"/>
      <c r="R18" s="58"/>
      <c r="V18" s="40"/>
      <c r="W18" s="40"/>
      <c r="X18" s="40"/>
      <c r="Y18" s="40"/>
      <c r="Z18" s="66"/>
      <c r="AA18" s="40"/>
      <c r="AB18" s="40"/>
      <c r="AC18" s="40"/>
    </row>
    <row r="19" spans="4:29" ht="12.75" x14ac:dyDescent="0.2">
      <c r="D19" s="6"/>
      <c r="E19" s="6"/>
      <c r="F19" s="6"/>
      <c r="G19" s="6"/>
      <c r="K19" s="6"/>
      <c r="O19" s="58"/>
      <c r="R19" s="58"/>
      <c r="V19" s="40"/>
      <c r="W19" s="40"/>
      <c r="X19" s="40"/>
      <c r="Y19" s="40"/>
      <c r="Z19" s="66"/>
      <c r="AA19" s="40"/>
      <c r="AB19" s="40"/>
      <c r="AC19" s="40"/>
    </row>
    <row r="20" spans="4:29" ht="12.75" x14ac:dyDescent="0.2">
      <c r="D20" s="6"/>
      <c r="E20" s="6"/>
      <c r="F20" s="6"/>
      <c r="G20" s="6"/>
      <c r="K20" s="6"/>
      <c r="O20" s="58"/>
      <c r="R20" s="58"/>
      <c r="V20" s="40"/>
      <c r="W20" s="40"/>
      <c r="X20" s="40"/>
      <c r="Y20" s="40"/>
      <c r="Z20" s="66"/>
      <c r="AA20" s="40"/>
      <c r="AB20" s="40"/>
      <c r="AC20" s="40"/>
    </row>
    <row r="21" spans="4:29" ht="12.75" x14ac:dyDescent="0.2">
      <c r="D21" s="6"/>
      <c r="E21" s="6"/>
      <c r="F21" s="6"/>
      <c r="G21" s="6"/>
      <c r="K21" s="6"/>
      <c r="O21" s="58"/>
      <c r="R21" s="58"/>
      <c r="V21" s="40"/>
      <c r="W21" s="40"/>
      <c r="X21" s="40"/>
      <c r="Y21" s="40"/>
      <c r="Z21" s="66"/>
      <c r="AA21" s="40"/>
      <c r="AB21" s="40"/>
      <c r="AC21" s="40"/>
    </row>
    <row r="22" spans="4:29" ht="12.75" x14ac:dyDescent="0.2">
      <c r="D22" s="6"/>
      <c r="E22" s="6"/>
      <c r="F22" s="6"/>
      <c r="G22" s="6"/>
      <c r="K22" s="6"/>
      <c r="O22" s="58"/>
      <c r="R22" s="58"/>
      <c r="X22" s="40"/>
      <c r="Y22" s="40"/>
      <c r="Z22" s="66"/>
      <c r="AA22" s="40"/>
      <c r="AB22" s="40"/>
      <c r="AC22" s="40"/>
    </row>
    <row r="23" spans="4:29" ht="12.75" x14ac:dyDescent="0.2">
      <c r="D23" s="6"/>
      <c r="E23" s="6"/>
      <c r="F23" s="6"/>
      <c r="G23" s="6"/>
      <c r="K23" s="6"/>
      <c r="O23" s="58"/>
      <c r="R23" s="58"/>
      <c r="Z23" s="58"/>
    </row>
    <row r="24" spans="4:29" ht="12.75" x14ac:dyDescent="0.2">
      <c r="D24" s="6"/>
      <c r="E24" s="6"/>
      <c r="F24" s="6"/>
      <c r="G24" s="6"/>
      <c r="K24" s="6"/>
      <c r="O24" s="58"/>
      <c r="R24" s="58"/>
      <c r="Z24" s="58"/>
    </row>
    <row r="25" spans="4:29" ht="12.75" x14ac:dyDescent="0.2">
      <c r="D25" s="6"/>
      <c r="E25" s="6"/>
      <c r="F25" s="6"/>
      <c r="G25" s="6"/>
      <c r="K25" s="6"/>
      <c r="O25" s="58"/>
      <c r="R25" s="58"/>
      <c r="Z25" s="58"/>
    </row>
    <row r="26" spans="4:29" ht="12.75" x14ac:dyDescent="0.2">
      <c r="D26" s="6"/>
      <c r="E26" s="6"/>
      <c r="F26" s="6"/>
      <c r="G26" s="6"/>
      <c r="K26" s="6"/>
      <c r="O26" s="58"/>
      <c r="R26" s="58"/>
      <c r="Z26" s="58"/>
    </row>
    <row r="27" spans="4:29" ht="12.75" x14ac:dyDescent="0.2">
      <c r="D27" s="6"/>
      <c r="E27" s="6"/>
      <c r="F27" s="6"/>
      <c r="G27" s="6"/>
      <c r="K27" s="6"/>
      <c r="O27" s="58"/>
      <c r="R27" s="58"/>
      <c r="Z27" s="58"/>
    </row>
    <row r="28" spans="4:29" ht="12.75" x14ac:dyDescent="0.2">
      <c r="D28" s="6"/>
      <c r="E28" s="6"/>
      <c r="F28" s="6"/>
      <c r="G28" s="6"/>
      <c r="K28" s="6"/>
      <c r="O28" s="58"/>
      <c r="R28" s="58"/>
      <c r="Z28" s="58"/>
    </row>
    <row r="29" spans="4:29" ht="12.75" x14ac:dyDescent="0.2">
      <c r="D29" s="6"/>
      <c r="E29" s="6"/>
      <c r="F29" s="6"/>
      <c r="G29" s="6"/>
      <c r="K29" s="6"/>
      <c r="O29" s="58"/>
      <c r="R29" s="58"/>
      <c r="Z29" s="58"/>
    </row>
    <row r="30" spans="4:29" ht="12.75" x14ac:dyDescent="0.2">
      <c r="D30" s="6"/>
      <c r="E30" s="6"/>
      <c r="F30" s="6"/>
      <c r="G30" s="6"/>
      <c r="K30" s="6"/>
      <c r="O30" s="58"/>
      <c r="R30" s="58"/>
      <c r="Z30" s="58"/>
    </row>
    <row r="31" spans="4:29" ht="12.75" x14ac:dyDescent="0.2">
      <c r="D31" s="6"/>
      <c r="E31" s="6"/>
      <c r="F31" s="6"/>
      <c r="G31" s="6"/>
      <c r="K31" s="6"/>
      <c r="O31" s="58"/>
      <c r="R31" s="58"/>
      <c r="Z31" s="58"/>
    </row>
    <row r="32" spans="4:29" ht="12.75" x14ac:dyDescent="0.2">
      <c r="D32" s="6"/>
      <c r="E32" s="6"/>
      <c r="F32" s="6"/>
      <c r="G32" s="6"/>
      <c r="K32" s="6"/>
      <c r="O32" s="58"/>
      <c r="R32" s="58"/>
      <c r="Z32" s="58"/>
    </row>
    <row r="33" spans="4:26" ht="12.75" x14ac:dyDescent="0.2">
      <c r="D33" s="6"/>
      <c r="E33" s="6"/>
      <c r="F33" s="6"/>
      <c r="G33" s="6"/>
      <c r="K33" s="6"/>
      <c r="O33" s="58"/>
      <c r="R33" s="58"/>
      <c r="Z33" s="58"/>
    </row>
    <row r="34" spans="4:26" ht="12.75" x14ac:dyDescent="0.2">
      <c r="E34" s="117"/>
      <c r="F34" s="117"/>
      <c r="K34" s="6"/>
      <c r="O34" s="58"/>
      <c r="R34" s="58"/>
      <c r="Z34" s="58"/>
    </row>
    <row r="35" spans="4:26" ht="12.75" x14ac:dyDescent="0.2">
      <c r="E35" s="117"/>
      <c r="F35" s="117"/>
      <c r="K35" s="6"/>
      <c r="O35" s="58"/>
      <c r="R35" s="58"/>
      <c r="Z35" s="58"/>
    </row>
    <row r="36" spans="4:26" ht="12.75" x14ac:dyDescent="0.2">
      <c r="E36" s="117"/>
      <c r="F36" s="117"/>
      <c r="K36" s="6"/>
      <c r="O36" s="58"/>
      <c r="R36" s="58"/>
      <c r="Z36" s="58"/>
    </row>
    <row r="37" spans="4:26" ht="12.75" x14ac:dyDescent="0.2">
      <c r="E37" s="117"/>
      <c r="F37" s="117"/>
      <c r="K37" s="6"/>
      <c r="O37" s="58"/>
      <c r="R37" s="58"/>
      <c r="Z37" s="58"/>
    </row>
    <row r="38" spans="4:26" ht="12.75" x14ac:dyDescent="0.2">
      <c r="E38" s="117"/>
      <c r="F38" s="117"/>
      <c r="K38" s="6"/>
      <c r="O38" s="58"/>
      <c r="R38" s="58"/>
      <c r="Z38" s="58"/>
    </row>
    <row r="39" spans="4:26" ht="12.75" x14ac:dyDescent="0.2">
      <c r="E39" s="117"/>
      <c r="F39" s="117"/>
      <c r="K39" s="6"/>
      <c r="O39" s="58"/>
      <c r="R39" s="58"/>
      <c r="Z39" s="58"/>
    </row>
    <row r="40" spans="4:26" ht="12.75" x14ac:dyDescent="0.2">
      <c r="E40" s="117"/>
      <c r="F40" s="117"/>
      <c r="K40" s="6"/>
      <c r="O40" s="58"/>
      <c r="R40" s="58"/>
      <c r="Z40" s="58"/>
    </row>
    <row r="41" spans="4:26" ht="12.75" x14ac:dyDescent="0.2">
      <c r="E41" s="117"/>
      <c r="F41" s="117"/>
      <c r="K41" s="6"/>
      <c r="O41" s="58"/>
      <c r="R41" s="58"/>
      <c r="Z41" s="58"/>
    </row>
    <row r="42" spans="4:26" ht="12.75" x14ac:dyDescent="0.2">
      <c r="E42" s="117"/>
      <c r="F42" s="117"/>
      <c r="K42" s="6"/>
      <c r="O42" s="58"/>
      <c r="R42" s="58"/>
      <c r="Z42" s="58"/>
    </row>
    <row r="43" spans="4:26" ht="12.75" x14ac:dyDescent="0.2">
      <c r="E43" s="117"/>
      <c r="F43" s="117"/>
      <c r="K43" s="6"/>
      <c r="O43" s="58"/>
      <c r="R43" s="58"/>
      <c r="Z43" s="58"/>
    </row>
    <row r="44" spans="4:26" ht="12.75" x14ac:dyDescent="0.2">
      <c r="E44" s="117"/>
      <c r="F44" s="117"/>
      <c r="K44" s="6"/>
      <c r="O44" s="58"/>
      <c r="R44" s="58"/>
      <c r="Z44" s="58"/>
    </row>
    <row r="45" spans="4:26" ht="12.75" x14ac:dyDescent="0.2">
      <c r="E45" s="117"/>
      <c r="F45" s="117"/>
      <c r="K45" s="6"/>
      <c r="O45" s="58"/>
      <c r="R45" s="58"/>
      <c r="Z45" s="58"/>
    </row>
    <row r="46" spans="4:26" ht="12.75" x14ac:dyDescent="0.2">
      <c r="E46" s="117"/>
      <c r="F46" s="117"/>
      <c r="K46" s="6"/>
      <c r="O46" s="58"/>
      <c r="R46" s="58"/>
      <c r="Z46" s="58"/>
    </row>
    <row r="47" spans="4:26" ht="12.75" x14ac:dyDescent="0.2">
      <c r="E47" s="117"/>
      <c r="F47" s="117"/>
      <c r="K47" s="6"/>
      <c r="O47" s="58"/>
      <c r="R47" s="58"/>
      <c r="Z47" s="58"/>
    </row>
    <row r="48" spans="4:26" ht="12.75" x14ac:dyDescent="0.2">
      <c r="E48" s="117"/>
      <c r="F48" s="117"/>
      <c r="K48" s="6"/>
      <c r="O48" s="58"/>
      <c r="R48" s="58"/>
      <c r="Z48" s="58"/>
    </row>
    <row r="49" spans="5:26" ht="12.75" x14ac:dyDescent="0.2">
      <c r="E49" s="117"/>
      <c r="F49" s="117"/>
      <c r="K49" s="6"/>
      <c r="O49" s="58"/>
      <c r="R49" s="58"/>
      <c r="Z49" s="58"/>
    </row>
    <row r="50" spans="5:26" ht="12.75" x14ac:dyDescent="0.2">
      <c r="E50" s="117"/>
      <c r="F50" s="117"/>
      <c r="K50" s="6"/>
      <c r="O50" s="58"/>
      <c r="R50" s="58"/>
      <c r="Z50" s="58"/>
    </row>
    <row r="51" spans="5:26" ht="12.75" x14ac:dyDescent="0.2">
      <c r="E51" s="117"/>
      <c r="F51" s="117"/>
      <c r="K51" s="6"/>
      <c r="O51" s="58"/>
      <c r="R51" s="58"/>
      <c r="Z51" s="58"/>
    </row>
    <row r="52" spans="5:26" ht="12.75" x14ac:dyDescent="0.2">
      <c r="E52" s="117"/>
      <c r="F52" s="117"/>
      <c r="K52" s="6"/>
      <c r="O52" s="58"/>
      <c r="R52" s="58"/>
      <c r="Z52" s="58"/>
    </row>
    <row r="53" spans="5:26" ht="12.75" x14ac:dyDescent="0.2">
      <c r="E53" s="117"/>
      <c r="F53" s="117"/>
      <c r="K53" s="6"/>
      <c r="O53" s="58"/>
      <c r="R53" s="58"/>
      <c r="Z53" s="58"/>
    </row>
    <row r="54" spans="5:26" ht="12.75" x14ac:dyDescent="0.2">
      <c r="E54" s="117"/>
      <c r="F54" s="117"/>
      <c r="K54" s="6"/>
      <c r="O54" s="58"/>
      <c r="R54" s="58"/>
      <c r="Z54" s="58"/>
    </row>
    <row r="55" spans="5:26" ht="12.75" x14ac:dyDescent="0.2">
      <c r="E55" s="117"/>
      <c r="F55" s="117"/>
      <c r="K55" s="6"/>
      <c r="O55" s="58"/>
      <c r="R55" s="58"/>
      <c r="Z55" s="58"/>
    </row>
    <row r="56" spans="5:26" ht="12.75" x14ac:dyDescent="0.2">
      <c r="E56" s="117"/>
      <c r="F56" s="117"/>
      <c r="K56" s="6"/>
      <c r="O56" s="58"/>
      <c r="R56" s="58"/>
      <c r="Z56" s="58"/>
    </row>
    <row r="57" spans="5:26" ht="12.75" x14ac:dyDescent="0.2">
      <c r="E57" s="117"/>
      <c r="F57" s="117"/>
      <c r="K57" s="6"/>
      <c r="O57" s="58"/>
      <c r="R57" s="58"/>
      <c r="Z57" s="58"/>
    </row>
    <row r="58" spans="5:26" ht="12.75" x14ac:dyDescent="0.2">
      <c r="E58" s="117"/>
      <c r="F58" s="117"/>
      <c r="K58" s="6"/>
      <c r="O58" s="58"/>
      <c r="R58" s="58"/>
      <c r="Z58" s="58"/>
    </row>
    <row r="59" spans="5:26" ht="12.75" x14ac:dyDescent="0.2">
      <c r="E59" s="117"/>
      <c r="F59" s="117"/>
      <c r="K59" s="6"/>
      <c r="O59" s="58"/>
      <c r="R59" s="58"/>
      <c r="Z59" s="58"/>
    </row>
    <row r="60" spans="5:26" ht="12.75" x14ac:dyDescent="0.2">
      <c r="E60" s="117"/>
      <c r="F60" s="117"/>
      <c r="K60" s="6"/>
      <c r="O60" s="58"/>
      <c r="R60" s="58"/>
      <c r="Z60" s="58"/>
    </row>
    <row r="61" spans="5:26" ht="12.75" x14ac:dyDescent="0.2">
      <c r="E61" s="117"/>
      <c r="F61" s="117"/>
      <c r="K61" s="6"/>
      <c r="O61" s="58"/>
      <c r="R61" s="58"/>
      <c r="Z61" s="58"/>
    </row>
    <row r="62" spans="5:26" ht="12.75" x14ac:dyDescent="0.2">
      <c r="E62" s="117"/>
      <c r="F62" s="117"/>
      <c r="K62" s="6"/>
      <c r="O62" s="58"/>
      <c r="R62" s="58"/>
      <c r="Z62" s="58"/>
    </row>
    <row r="63" spans="5:26" ht="12.75" x14ac:dyDescent="0.2">
      <c r="E63" s="117"/>
      <c r="F63" s="117"/>
      <c r="K63" s="6"/>
      <c r="O63" s="58"/>
      <c r="R63" s="58"/>
      <c r="Z63" s="58"/>
    </row>
    <row r="64" spans="5:26" ht="12.75" x14ac:dyDescent="0.2">
      <c r="E64" s="117"/>
      <c r="F64" s="117"/>
      <c r="K64" s="6"/>
      <c r="O64" s="58"/>
      <c r="R64" s="58"/>
      <c r="Z64" s="58"/>
    </row>
    <row r="65" spans="5:26" ht="12.75" x14ac:dyDescent="0.2">
      <c r="E65" s="117"/>
      <c r="F65" s="117"/>
      <c r="K65" s="6"/>
      <c r="O65" s="58"/>
      <c r="R65" s="58"/>
      <c r="Z65" s="58"/>
    </row>
    <row r="66" spans="5:26" ht="12.75" x14ac:dyDescent="0.2">
      <c r="E66" s="117"/>
      <c r="F66" s="117"/>
      <c r="K66" s="6"/>
      <c r="O66" s="58"/>
      <c r="R66" s="58"/>
      <c r="Z66" s="58"/>
    </row>
    <row r="67" spans="5:26" ht="12.75" x14ac:dyDescent="0.2">
      <c r="E67" s="117"/>
      <c r="F67" s="117"/>
      <c r="K67" s="6"/>
      <c r="O67" s="58"/>
      <c r="R67" s="58"/>
      <c r="Z67" s="58"/>
    </row>
    <row r="68" spans="5:26" ht="12.75" x14ac:dyDescent="0.2">
      <c r="E68" s="117"/>
      <c r="F68" s="117"/>
      <c r="K68" s="6"/>
      <c r="O68" s="58"/>
      <c r="R68" s="58"/>
      <c r="Z68" s="58"/>
    </row>
    <row r="69" spans="5:26" ht="12.75" x14ac:dyDescent="0.2">
      <c r="E69" s="117"/>
      <c r="F69" s="117"/>
      <c r="K69" s="6"/>
      <c r="O69" s="58"/>
      <c r="R69" s="58"/>
      <c r="Z69" s="58"/>
    </row>
    <row r="70" spans="5:26" ht="12.75" x14ac:dyDescent="0.2">
      <c r="E70" s="117"/>
      <c r="F70" s="117"/>
      <c r="K70" s="6"/>
      <c r="O70" s="58"/>
      <c r="R70" s="58"/>
      <c r="Z70" s="58"/>
    </row>
    <row r="71" spans="5:26" ht="12.75" x14ac:dyDescent="0.2">
      <c r="E71" s="117"/>
      <c r="F71" s="117"/>
      <c r="K71" s="6"/>
      <c r="O71" s="58"/>
      <c r="R71" s="58"/>
      <c r="Z71" s="58"/>
    </row>
    <row r="72" spans="5:26" ht="12.75" x14ac:dyDescent="0.2">
      <c r="E72" s="117"/>
      <c r="F72" s="117"/>
      <c r="K72" s="6"/>
      <c r="O72" s="58"/>
      <c r="R72" s="58"/>
      <c r="Z72" s="58"/>
    </row>
    <row r="73" spans="5:26" ht="12.75" x14ac:dyDescent="0.2">
      <c r="E73" s="117"/>
      <c r="F73" s="117"/>
      <c r="K73" s="6"/>
      <c r="O73" s="58"/>
      <c r="R73" s="58"/>
      <c r="Z73" s="58"/>
    </row>
    <row r="74" spans="5:26" ht="12.75" x14ac:dyDescent="0.2">
      <c r="E74" s="117"/>
      <c r="F74" s="117"/>
      <c r="K74" s="6"/>
      <c r="O74" s="58"/>
      <c r="R74" s="58"/>
      <c r="Z74" s="58"/>
    </row>
    <row r="75" spans="5:26" ht="12.75" x14ac:dyDescent="0.2">
      <c r="E75" s="117"/>
      <c r="F75" s="117"/>
      <c r="K75" s="6"/>
      <c r="O75" s="58"/>
      <c r="R75" s="58"/>
      <c r="Z75" s="58"/>
    </row>
    <row r="76" spans="5:26" ht="12.75" x14ac:dyDescent="0.2">
      <c r="E76" s="117"/>
      <c r="F76" s="117"/>
      <c r="K76" s="6"/>
      <c r="O76" s="58"/>
      <c r="R76" s="58"/>
      <c r="Z76" s="58"/>
    </row>
    <row r="77" spans="5:26" ht="12.75" x14ac:dyDescent="0.2">
      <c r="E77" s="117"/>
      <c r="F77" s="117"/>
      <c r="K77" s="6"/>
      <c r="O77" s="58"/>
      <c r="R77" s="58"/>
      <c r="Z77" s="58"/>
    </row>
    <row r="78" spans="5:26" ht="12.75" x14ac:dyDescent="0.2">
      <c r="E78" s="117"/>
      <c r="F78" s="117"/>
      <c r="K78" s="6"/>
      <c r="O78" s="58"/>
      <c r="R78" s="58"/>
      <c r="Z78" s="58"/>
    </row>
    <row r="79" spans="5:26" ht="12.75" x14ac:dyDescent="0.2">
      <c r="E79" s="117"/>
      <c r="F79" s="117"/>
      <c r="K79" s="6"/>
      <c r="O79" s="58"/>
      <c r="R79" s="58"/>
      <c r="Z79" s="58"/>
    </row>
    <row r="80" spans="5:26" ht="12.75" x14ac:dyDescent="0.2">
      <c r="E80" s="117"/>
      <c r="F80" s="117"/>
      <c r="K80" s="6"/>
      <c r="O80" s="58"/>
      <c r="R80" s="58"/>
      <c r="Z80" s="58"/>
    </row>
    <row r="81" spans="5:26" ht="12.75" x14ac:dyDescent="0.2">
      <c r="E81" s="117"/>
      <c r="F81" s="117"/>
      <c r="K81" s="6"/>
      <c r="O81" s="58"/>
      <c r="R81" s="58"/>
      <c r="Z81" s="58"/>
    </row>
    <row r="82" spans="5:26" ht="12.75" x14ac:dyDescent="0.2">
      <c r="E82" s="117"/>
      <c r="F82" s="117"/>
      <c r="K82" s="6"/>
      <c r="O82" s="58"/>
      <c r="R82" s="58"/>
      <c r="Z82" s="58"/>
    </row>
    <row r="83" spans="5:26" ht="12.75" x14ac:dyDescent="0.2">
      <c r="E83" s="117"/>
      <c r="F83" s="117"/>
      <c r="K83" s="6"/>
      <c r="O83" s="58"/>
      <c r="R83" s="58"/>
      <c r="Z83" s="58"/>
    </row>
    <row r="84" spans="5:26" ht="12.75" x14ac:dyDescent="0.2">
      <c r="E84" s="117"/>
      <c r="F84" s="117"/>
      <c r="K84" s="6"/>
      <c r="O84" s="58"/>
      <c r="R84" s="58"/>
      <c r="Z84" s="58"/>
    </row>
    <row r="85" spans="5:26" ht="12.75" x14ac:dyDescent="0.2">
      <c r="E85" s="117"/>
      <c r="F85" s="117"/>
      <c r="K85" s="6"/>
      <c r="O85" s="58"/>
      <c r="R85" s="58"/>
      <c r="Z85" s="58"/>
    </row>
    <row r="86" spans="5:26" ht="12.75" x14ac:dyDescent="0.2">
      <c r="E86" s="117"/>
      <c r="F86" s="117"/>
      <c r="K86" s="6"/>
      <c r="O86" s="58"/>
      <c r="R86" s="58"/>
      <c r="Z86" s="58"/>
    </row>
    <row r="87" spans="5:26" ht="12.75" x14ac:dyDescent="0.2">
      <c r="E87" s="117"/>
      <c r="F87" s="117"/>
      <c r="K87" s="6"/>
      <c r="O87" s="58"/>
      <c r="R87" s="58"/>
      <c r="Z87" s="58"/>
    </row>
    <row r="88" spans="5:26" ht="12.75" x14ac:dyDescent="0.2">
      <c r="E88" s="117"/>
      <c r="F88" s="117"/>
      <c r="K88" s="6"/>
      <c r="O88" s="58"/>
      <c r="R88" s="58"/>
      <c r="Z88" s="58"/>
    </row>
    <row r="89" spans="5:26" ht="12.75" x14ac:dyDescent="0.2">
      <c r="E89" s="117"/>
      <c r="F89" s="117"/>
      <c r="K89" s="6"/>
      <c r="O89" s="58"/>
      <c r="R89" s="58"/>
      <c r="Z89" s="58"/>
    </row>
    <row r="90" spans="5:26" ht="12.75" x14ac:dyDescent="0.2">
      <c r="E90" s="117"/>
      <c r="F90" s="117"/>
      <c r="K90" s="6"/>
      <c r="O90" s="58"/>
      <c r="R90" s="58"/>
      <c r="Z90" s="58"/>
    </row>
    <row r="91" spans="5:26" ht="12.75" x14ac:dyDescent="0.2">
      <c r="E91" s="117"/>
      <c r="F91" s="117"/>
      <c r="K91" s="6"/>
      <c r="O91" s="58"/>
      <c r="R91" s="58"/>
      <c r="Z91" s="58"/>
    </row>
    <row r="92" spans="5:26" ht="12.75" x14ac:dyDescent="0.2">
      <c r="E92" s="117"/>
      <c r="F92" s="117"/>
      <c r="K92" s="6"/>
      <c r="O92" s="58"/>
      <c r="R92" s="58"/>
      <c r="Z92" s="58"/>
    </row>
    <row r="93" spans="5:26" ht="12.75" x14ac:dyDescent="0.2">
      <c r="E93" s="117"/>
      <c r="F93" s="117"/>
      <c r="K93" s="6"/>
      <c r="O93" s="58"/>
      <c r="R93" s="58"/>
      <c r="Z93" s="58"/>
    </row>
    <row r="94" spans="5:26" ht="12.75" x14ac:dyDescent="0.2">
      <c r="E94" s="117"/>
      <c r="F94" s="117"/>
      <c r="K94" s="6"/>
      <c r="O94" s="58"/>
      <c r="R94" s="58"/>
      <c r="Z94" s="58"/>
    </row>
    <row r="95" spans="5:26" ht="12.75" x14ac:dyDescent="0.2">
      <c r="E95" s="117"/>
      <c r="F95" s="117"/>
      <c r="K95" s="6"/>
      <c r="O95" s="58"/>
      <c r="R95" s="58"/>
      <c r="Z95" s="58"/>
    </row>
    <row r="96" spans="5:26" ht="12.75" x14ac:dyDescent="0.2">
      <c r="E96" s="117"/>
      <c r="F96" s="117"/>
      <c r="K96" s="6"/>
      <c r="O96" s="58"/>
      <c r="R96" s="58"/>
      <c r="Z96" s="58"/>
    </row>
    <row r="97" spans="5:26" ht="12.75" x14ac:dyDescent="0.2">
      <c r="E97" s="117"/>
      <c r="F97" s="117"/>
      <c r="K97" s="6"/>
      <c r="O97" s="58"/>
      <c r="R97" s="58"/>
      <c r="Z97" s="58"/>
    </row>
    <row r="98" spans="5:26" ht="12.75" x14ac:dyDescent="0.2">
      <c r="E98" s="117"/>
      <c r="F98" s="117"/>
      <c r="K98" s="6"/>
      <c r="O98" s="58"/>
      <c r="R98" s="58"/>
      <c r="Z98" s="58"/>
    </row>
    <row r="99" spans="5:26" ht="12.75" x14ac:dyDescent="0.2">
      <c r="E99" s="117"/>
      <c r="F99" s="117"/>
      <c r="K99" s="6"/>
      <c r="O99" s="58"/>
      <c r="R99" s="58"/>
      <c r="Z99" s="58"/>
    </row>
    <row r="100" spans="5:26" ht="12.75" x14ac:dyDescent="0.2">
      <c r="E100" s="117"/>
      <c r="F100" s="117"/>
      <c r="K100" s="6"/>
      <c r="O100" s="58"/>
      <c r="R100" s="58"/>
      <c r="Z100" s="58"/>
    </row>
    <row r="101" spans="5:26" ht="12.75" x14ac:dyDescent="0.2">
      <c r="E101" s="117"/>
      <c r="F101" s="117"/>
      <c r="K101" s="6"/>
      <c r="O101" s="58"/>
      <c r="R101" s="58"/>
      <c r="Z101" s="58"/>
    </row>
    <row r="102" spans="5:26" ht="12.75" x14ac:dyDescent="0.2">
      <c r="E102" s="117"/>
      <c r="F102" s="117"/>
      <c r="K102" s="6"/>
      <c r="O102" s="58"/>
      <c r="R102" s="58"/>
      <c r="Z102" s="58"/>
    </row>
    <row r="103" spans="5:26" ht="12.75" x14ac:dyDescent="0.2">
      <c r="E103" s="117"/>
      <c r="F103" s="117"/>
      <c r="K103" s="6"/>
      <c r="O103" s="58"/>
      <c r="R103" s="58"/>
      <c r="Z103" s="58"/>
    </row>
    <row r="104" spans="5:26" ht="12.75" x14ac:dyDescent="0.2">
      <c r="E104" s="117"/>
      <c r="F104" s="117"/>
      <c r="K104" s="6"/>
      <c r="O104" s="58"/>
      <c r="R104" s="58"/>
      <c r="Z104" s="58"/>
    </row>
    <row r="105" spans="5:26" ht="12.75" x14ac:dyDescent="0.2">
      <c r="E105" s="117"/>
      <c r="F105" s="117"/>
      <c r="K105" s="6"/>
      <c r="O105" s="58"/>
      <c r="R105" s="58"/>
      <c r="Z105" s="58"/>
    </row>
    <row r="106" spans="5:26" ht="12.75" x14ac:dyDescent="0.2">
      <c r="E106" s="117"/>
      <c r="F106" s="117"/>
      <c r="K106" s="6"/>
      <c r="O106" s="58"/>
      <c r="R106" s="58"/>
      <c r="Z106" s="58"/>
    </row>
    <row r="107" spans="5:26" ht="12.75" x14ac:dyDescent="0.2">
      <c r="E107" s="117"/>
      <c r="F107" s="117"/>
      <c r="K107" s="6"/>
      <c r="O107" s="58"/>
      <c r="R107" s="58"/>
      <c r="Z107" s="58"/>
    </row>
    <row r="108" spans="5:26" ht="12.75" x14ac:dyDescent="0.2">
      <c r="E108" s="117"/>
      <c r="F108" s="117"/>
      <c r="K108" s="6"/>
      <c r="O108" s="58"/>
      <c r="R108" s="58"/>
      <c r="Z108" s="58"/>
    </row>
    <row r="109" spans="5:26" ht="12.75" x14ac:dyDescent="0.2">
      <c r="E109" s="117"/>
      <c r="F109" s="117"/>
      <c r="K109" s="6"/>
      <c r="O109" s="58"/>
      <c r="R109" s="58"/>
      <c r="Z109" s="58"/>
    </row>
    <row r="110" spans="5:26" ht="12.75" x14ac:dyDescent="0.2">
      <c r="E110" s="117"/>
      <c r="F110" s="117"/>
      <c r="K110" s="6"/>
      <c r="O110" s="58"/>
      <c r="R110" s="58"/>
      <c r="Z110" s="58"/>
    </row>
    <row r="111" spans="5:26" ht="12.75" x14ac:dyDescent="0.2">
      <c r="E111" s="117"/>
      <c r="F111" s="117"/>
      <c r="K111" s="6"/>
      <c r="O111" s="58"/>
      <c r="R111" s="58"/>
      <c r="Z111" s="58"/>
    </row>
    <row r="112" spans="5:26" ht="12.75" x14ac:dyDescent="0.2">
      <c r="E112" s="117"/>
      <c r="F112" s="117"/>
      <c r="K112" s="6"/>
      <c r="O112" s="58"/>
      <c r="R112" s="58"/>
      <c r="Z112" s="58"/>
    </row>
    <row r="113" spans="5:26" ht="12.75" x14ac:dyDescent="0.2">
      <c r="E113" s="117"/>
      <c r="F113" s="117"/>
      <c r="K113" s="6"/>
      <c r="O113" s="58"/>
      <c r="R113" s="58"/>
      <c r="Z113" s="58"/>
    </row>
    <row r="114" spans="5:26" ht="12.75" x14ac:dyDescent="0.2">
      <c r="E114" s="117"/>
      <c r="F114" s="117"/>
      <c r="K114" s="6"/>
      <c r="O114" s="58"/>
      <c r="R114" s="58"/>
      <c r="Z114" s="58"/>
    </row>
    <row r="115" spans="5:26" ht="12.75" x14ac:dyDescent="0.2">
      <c r="E115" s="117"/>
      <c r="F115" s="117"/>
      <c r="K115" s="6"/>
      <c r="O115" s="58"/>
      <c r="R115" s="58"/>
      <c r="Z115" s="58"/>
    </row>
    <row r="116" spans="5:26" ht="12.75" x14ac:dyDescent="0.2">
      <c r="E116" s="117"/>
      <c r="F116" s="117"/>
      <c r="K116" s="6"/>
      <c r="O116" s="58"/>
      <c r="R116" s="58"/>
      <c r="Z116" s="58"/>
    </row>
    <row r="117" spans="5:26" ht="12.75" x14ac:dyDescent="0.2">
      <c r="E117" s="117"/>
      <c r="F117" s="117"/>
      <c r="K117" s="6"/>
      <c r="O117" s="58"/>
      <c r="R117" s="58"/>
      <c r="Z117" s="58"/>
    </row>
    <row r="118" spans="5:26" ht="12.75" x14ac:dyDescent="0.2">
      <c r="E118" s="117"/>
      <c r="F118" s="117"/>
      <c r="K118" s="6"/>
      <c r="O118" s="58"/>
      <c r="R118" s="58"/>
      <c r="Z118" s="58"/>
    </row>
    <row r="119" spans="5:26" ht="12.75" x14ac:dyDescent="0.2">
      <c r="E119" s="117"/>
      <c r="F119" s="117"/>
      <c r="K119" s="6"/>
      <c r="O119" s="58"/>
      <c r="R119" s="58"/>
      <c r="Z119" s="58"/>
    </row>
    <row r="120" spans="5:26" ht="12.75" x14ac:dyDescent="0.2">
      <c r="E120" s="117"/>
      <c r="F120" s="117"/>
      <c r="K120" s="6"/>
      <c r="O120" s="58"/>
      <c r="R120" s="58"/>
      <c r="Z120" s="58"/>
    </row>
    <row r="121" spans="5:26" ht="12.75" x14ac:dyDescent="0.2">
      <c r="E121" s="117"/>
      <c r="F121" s="117"/>
      <c r="K121" s="6"/>
      <c r="O121" s="58"/>
      <c r="R121" s="58"/>
      <c r="Z121" s="58"/>
    </row>
    <row r="122" spans="5:26" ht="12.75" x14ac:dyDescent="0.2">
      <c r="E122" s="117"/>
      <c r="F122" s="117"/>
      <c r="K122" s="6"/>
      <c r="O122" s="58"/>
      <c r="R122" s="58"/>
      <c r="Z122" s="58"/>
    </row>
    <row r="123" spans="5:26" ht="12.75" x14ac:dyDescent="0.2">
      <c r="E123" s="117"/>
      <c r="F123" s="117"/>
      <c r="K123" s="6"/>
      <c r="O123" s="58"/>
      <c r="R123" s="58"/>
      <c r="Z123" s="58"/>
    </row>
    <row r="124" spans="5:26" ht="12.75" x14ac:dyDescent="0.2">
      <c r="E124" s="117"/>
      <c r="F124" s="117"/>
      <c r="K124" s="6"/>
      <c r="O124" s="58"/>
      <c r="R124" s="58"/>
      <c r="Z124" s="58"/>
    </row>
    <row r="125" spans="5:26" ht="12.75" x14ac:dyDescent="0.2">
      <c r="E125" s="117"/>
      <c r="F125" s="117"/>
      <c r="K125" s="6"/>
      <c r="O125" s="58"/>
      <c r="R125" s="58"/>
      <c r="Z125" s="58"/>
    </row>
    <row r="126" spans="5:26" ht="12.75" x14ac:dyDescent="0.2">
      <c r="E126" s="117"/>
      <c r="F126" s="117"/>
      <c r="K126" s="6"/>
      <c r="O126" s="58"/>
      <c r="R126" s="58"/>
      <c r="Z126" s="58"/>
    </row>
    <row r="127" spans="5:26" ht="12.75" x14ac:dyDescent="0.2">
      <c r="E127" s="117"/>
      <c r="F127" s="117"/>
      <c r="K127" s="6"/>
      <c r="O127" s="58"/>
      <c r="R127" s="58"/>
      <c r="Z127" s="58"/>
    </row>
    <row r="128" spans="5:26" ht="12.75" x14ac:dyDescent="0.2">
      <c r="E128" s="117"/>
      <c r="F128" s="117"/>
      <c r="K128" s="6"/>
      <c r="O128" s="58"/>
      <c r="R128" s="58"/>
      <c r="Z128" s="58"/>
    </row>
    <row r="129" spans="5:26" ht="12.75" x14ac:dyDescent="0.2">
      <c r="E129" s="117"/>
      <c r="F129" s="117"/>
      <c r="K129" s="6"/>
      <c r="O129" s="58"/>
      <c r="R129" s="58"/>
      <c r="Z129" s="58"/>
    </row>
    <row r="130" spans="5:26" ht="12.75" x14ac:dyDescent="0.2">
      <c r="E130" s="117"/>
      <c r="F130" s="117"/>
      <c r="K130" s="6"/>
      <c r="O130" s="58"/>
      <c r="R130" s="58"/>
      <c r="Z130" s="58"/>
    </row>
    <row r="131" spans="5:26" ht="12.75" x14ac:dyDescent="0.2">
      <c r="E131" s="117"/>
      <c r="F131" s="117"/>
      <c r="K131" s="6"/>
      <c r="O131" s="58"/>
      <c r="R131" s="58"/>
      <c r="Z131" s="58"/>
    </row>
    <row r="132" spans="5:26" ht="12.75" x14ac:dyDescent="0.2">
      <c r="E132" s="117"/>
      <c r="F132" s="117"/>
      <c r="K132" s="6"/>
      <c r="O132" s="58"/>
      <c r="R132" s="58"/>
      <c r="Z132" s="58"/>
    </row>
    <row r="133" spans="5:26" ht="12.75" x14ac:dyDescent="0.2">
      <c r="E133" s="117"/>
      <c r="F133" s="117"/>
      <c r="K133" s="6"/>
      <c r="O133" s="58"/>
      <c r="R133" s="58"/>
      <c r="Z133" s="58"/>
    </row>
    <row r="134" spans="5:26" ht="12.75" x14ac:dyDescent="0.2">
      <c r="E134" s="117"/>
      <c r="F134" s="117"/>
      <c r="K134" s="6"/>
      <c r="O134" s="58"/>
      <c r="R134" s="58"/>
      <c r="Z134" s="58"/>
    </row>
    <row r="135" spans="5:26" ht="12.75" x14ac:dyDescent="0.2">
      <c r="E135" s="117"/>
      <c r="F135" s="117"/>
      <c r="K135" s="6"/>
      <c r="O135" s="58"/>
      <c r="R135" s="58"/>
      <c r="Z135" s="58"/>
    </row>
    <row r="136" spans="5:26" ht="12.75" x14ac:dyDescent="0.2">
      <c r="E136" s="117"/>
      <c r="F136" s="117"/>
      <c r="K136" s="6"/>
      <c r="O136" s="58"/>
      <c r="R136" s="58"/>
      <c r="Z136" s="58"/>
    </row>
    <row r="137" spans="5:26" ht="12.75" x14ac:dyDescent="0.2">
      <c r="E137" s="117"/>
      <c r="F137" s="117"/>
      <c r="K137" s="6"/>
      <c r="O137" s="58"/>
      <c r="R137" s="58"/>
      <c r="Z137" s="58"/>
    </row>
    <row r="138" spans="5:26" ht="12.75" x14ac:dyDescent="0.2">
      <c r="E138" s="117"/>
      <c r="F138" s="117"/>
      <c r="K138" s="6"/>
      <c r="O138" s="58"/>
      <c r="R138" s="58"/>
      <c r="Z138" s="58"/>
    </row>
    <row r="139" spans="5:26" ht="12.75" x14ac:dyDescent="0.2">
      <c r="E139" s="117"/>
      <c r="F139" s="117"/>
      <c r="K139" s="6"/>
      <c r="O139" s="58"/>
      <c r="R139" s="58"/>
      <c r="Z139" s="58"/>
    </row>
    <row r="140" spans="5:26" ht="12.75" x14ac:dyDescent="0.2">
      <c r="E140" s="117"/>
      <c r="F140" s="117"/>
      <c r="K140" s="6"/>
      <c r="O140" s="58"/>
      <c r="R140" s="58"/>
      <c r="Z140" s="58"/>
    </row>
    <row r="141" spans="5:26" ht="12.75" x14ac:dyDescent="0.2">
      <c r="E141" s="117"/>
      <c r="F141" s="117"/>
      <c r="K141" s="6"/>
      <c r="O141" s="58"/>
      <c r="R141" s="58"/>
      <c r="Z141" s="58"/>
    </row>
    <row r="142" spans="5:26" ht="12.75" x14ac:dyDescent="0.2">
      <c r="E142" s="117"/>
      <c r="F142" s="117"/>
      <c r="K142" s="6"/>
      <c r="O142" s="58"/>
      <c r="R142" s="58"/>
      <c r="Z142" s="58"/>
    </row>
    <row r="143" spans="5:26" ht="12.75" x14ac:dyDescent="0.2">
      <c r="E143" s="117"/>
      <c r="F143" s="117"/>
      <c r="K143" s="6"/>
      <c r="O143" s="58"/>
      <c r="R143" s="58"/>
      <c r="Z143" s="58"/>
    </row>
    <row r="144" spans="5:26" ht="12.75" x14ac:dyDescent="0.2">
      <c r="E144" s="117"/>
      <c r="F144" s="117"/>
      <c r="K144" s="6"/>
      <c r="O144" s="58"/>
      <c r="R144" s="58"/>
      <c r="Z144" s="58"/>
    </row>
    <row r="145" spans="5:26" ht="12.75" x14ac:dyDescent="0.2">
      <c r="E145" s="117"/>
      <c r="F145" s="117"/>
      <c r="K145" s="6"/>
      <c r="O145" s="58"/>
      <c r="R145" s="58"/>
      <c r="Z145" s="58"/>
    </row>
    <row r="146" spans="5:26" ht="12.75" x14ac:dyDescent="0.2">
      <c r="E146" s="117"/>
      <c r="F146" s="117"/>
      <c r="K146" s="6"/>
      <c r="O146" s="58"/>
      <c r="R146" s="58"/>
      <c r="Z146" s="58"/>
    </row>
    <row r="147" spans="5:26" ht="12.75" x14ac:dyDescent="0.2">
      <c r="E147" s="117"/>
      <c r="F147" s="117"/>
      <c r="K147" s="6"/>
      <c r="O147" s="58"/>
      <c r="R147" s="58"/>
      <c r="Z147" s="58"/>
    </row>
    <row r="148" spans="5:26" ht="12.75" x14ac:dyDescent="0.2">
      <c r="E148" s="117"/>
      <c r="F148" s="117"/>
      <c r="K148" s="6"/>
      <c r="O148" s="58"/>
      <c r="R148" s="58"/>
      <c r="Z148" s="58"/>
    </row>
    <row r="149" spans="5:26" ht="12.75" x14ac:dyDescent="0.2">
      <c r="E149" s="117"/>
      <c r="F149" s="117"/>
      <c r="K149" s="6"/>
      <c r="O149" s="58"/>
      <c r="R149" s="58"/>
      <c r="Z149" s="58"/>
    </row>
    <row r="150" spans="5:26" ht="12.75" x14ac:dyDescent="0.2">
      <c r="E150" s="117"/>
      <c r="F150" s="117"/>
      <c r="K150" s="6"/>
      <c r="O150" s="58"/>
      <c r="R150" s="58"/>
      <c r="Z150" s="58"/>
    </row>
    <row r="151" spans="5:26" ht="12.75" x14ac:dyDescent="0.2">
      <c r="E151" s="117"/>
      <c r="F151" s="117"/>
      <c r="K151" s="6"/>
      <c r="O151" s="58"/>
      <c r="R151" s="58"/>
      <c r="Z151" s="58"/>
    </row>
    <row r="152" spans="5:26" ht="12.75" x14ac:dyDescent="0.2">
      <c r="E152" s="117"/>
      <c r="F152" s="117"/>
      <c r="K152" s="6"/>
      <c r="O152" s="58"/>
      <c r="R152" s="58"/>
      <c r="Z152" s="58"/>
    </row>
    <row r="153" spans="5:26" ht="12.75" x14ac:dyDescent="0.2">
      <c r="E153" s="117"/>
      <c r="F153" s="117"/>
      <c r="K153" s="6"/>
      <c r="O153" s="58"/>
      <c r="R153" s="58"/>
      <c r="Z153" s="58"/>
    </row>
    <row r="154" spans="5:26" ht="12.75" x14ac:dyDescent="0.2">
      <c r="E154" s="117"/>
      <c r="F154" s="117"/>
      <c r="K154" s="6"/>
      <c r="O154" s="58"/>
      <c r="R154" s="58"/>
      <c r="Z154" s="58"/>
    </row>
    <row r="155" spans="5:26" ht="12.75" x14ac:dyDescent="0.2">
      <c r="E155" s="117"/>
      <c r="F155" s="117"/>
      <c r="K155" s="6"/>
      <c r="O155" s="58"/>
      <c r="R155" s="58"/>
      <c r="Z155" s="58"/>
    </row>
    <row r="156" spans="5:26" ht="12.75" x14ac:dyDescent="0.2">
      <c r="E156" s="117"/>
      <c r="F156" s="117"/>
      <c r="K156" s="6"/>
      <c r="O156" s="58"/>
      <c r="R156" s="58"/>
      <c r="Z156" s="58"/>
    </row>
    <row r="157" spans="5:26" ht="12.75" x14ac:dyDescent="0.2">
      <c r="E157" s="117"/>
      <c r="F157" s="117"/>
      <c r="K157" s="6"/>
      <c r="O157" s="58"/>
      <c r="R157" s="58"/>
      <c r="Z157" s="58"/>
    </row>
    <row r="158" spans="5:26" ht="12.75" x14ac:dyDescent="0.2">
      <c r="E158" s="117"/>
      <c r="F158" s="117"/>
      <c r="K158" s="6"/>
      <c r="O158" s="58"/>
      <c r="R158" s="58"/>
      <c r="Z158" s="58"/>
    </row>
    <row r="159" spans="5:26" ht="12.75" x14ac:dyDescent="0.2">
      <c r="E159" s="117"/>
      <c r="F159" s="117"/>
      <c r="K159" s="6"/>
      <c r="O159" s="58"/>
      <c r="R159" s="58"/>
      <c r="Z159" s="58"/>
    </row>
    <row r="160" spans="5:26" ht="12.75" x14ac:dyDescent="0.2">
      <c r="E160" s="117"/>
      <c r="F160" s="117"/>
      <c r="K160" s="6"/>
      <c r="O160" s="58"/>
      <c r="R160" s="58"/>
      <c r="Z160" s="58"/>
    </row>
    <row r="161" spans="5:26" ht="12.75" x14ac:dyDescent="0.2">
      <c r="E161" s="117"/>
      <c r="F161" s="117"/>
      <c r="K161" s="6"/>
      <c r="O161" s="58"/>
      <c r="R161" s="58"/>
      <c r="Z161" s="58"/>
    </row>
    <row r="162" spans="5:26" ht="12.75" x14ac:dyDescent="0.2">
      <c r="E162" s="117"/>
      <c r="F162" s="117"/>
      <c r="K162" s="6"/>
      <c r="O162" s="58"/>
      <c r="R162" s="58"/>
      <c r="Z162" s="58"/>
    </row>
    <row r="163" spans="5:26" ht="12.75" x14ac:dyDescent="0.2">
      <c r="E163" s="117"/>
      <c r="F163" s="117"/>
      <c r="K163" s="6"/>
      <c r="O163" s="58"/>
      <c r="R163" s="58"/>
      <c r="Z163" s="58"/>
    </row>
    <row r="164" spans="5:26" ht="12.75" x14ac:dyDescent="0.2">
      <c r="E164" s="117"/>
      <c r="F164" s="117"/>
      <c r="K164" s="6"/>
      <c r="O164" s="58"/>
      <c r="R164" s="58"/>
      <c r="Z164" s="58"/>
    </row>
    <row r="165" spans="5:26" ht="12.75" x14ac:dyDescent="0.2">
      <c r="E165" s="117"/>
      <c r="F165" s="117"/>
      <c r="K165" s="6"/>
      <c r="O165" s="58"/>
      <c r="R165" s="58"/>
      <c r="Z165" s="58"/>
    </row>
    <row r="166" spans="5:26" ht="12.75" x14ac:dyDescent="0.2">
      <c r="E166" s="117"/>
      <c r="F166" s="117"/>
      <c r="K166" s="6"/>
      <c r="O166" s="58"/>
      <c r="R166" s="58"/>
      <c r="Z166" s="58"/>
    </row>
    <row r="167" spans="5:26" ht="12.75" x14ac:dyDescent="0.2">
      <c r="E167" s="117"/>
      <c r="F167" s="117"/>
      <c r="K167" s="6"/>
      <c r="O167" s="58"/>
      <c r="R167" s="58"/>
      <c r="Z167" s="58"/>
    </row>
    <row r="168" spans="5:26" ht="12.75" x14ac:dyDescent="0.2">
      <c r="E168" s="117"/>
      <c r="F168" s="117"/>
      <c r="K168" s="6"/>
      <c r="O168" s="58"/>
      <c r="R168" s="58"/>
      <c r="Z168" s="58"/>
    </row>
    <row r="169" spans="5:26" ht="12.75" x14ac:dyDescent="0.2">
      <c r="E169" s="117"/>
      <c r="F169" s="117"/>
      <c r="K169" s="6"/>
      <c r="O169" s="58"/>
      <c r="R169" s="58"/>
      <c r="Z169" s="58"/>
    </row>
    <row r="170" spans="5:26" ht="12.75" x14ac:dyDescent="0.2">
      <c r="E170" s="117"/>
      <c r="F170" s="117"/>
      <c r="K170" s="6"/>
      <c r="O170" s="58"/>
      <c r="R170" s="58"/>
      <c r="Z170" s="58"/>
    </row>
    <row r="171" spans="5:26" ht="12.75" x14ac:dyDescent="0.2">
      <c r="E171" s="117"/>
      <c r="F171" s="117"/>
      <c r="K171" s="6"/>
      <c r="O171" s="58"/>
      <c r="R171" s="58"/>
      <c r="Z171" s="58"/>
    </row>
    <row r="172" spans="5:26" ht="12.75" x14ac:dyDescent="0.2">
      <c r="E172" s="117"/>
      <c r="F172" s="117"/>
      <c r="K172" s="6"/>
      <c r="O172" s="58"/>
      <c r="R172" s="58"/>
      <c r="Z172" s="58"/>
    </row>
    <row r="173" spans="5:26" ht="12.75" x14ac:dyDescent="0.2">
      <c r="E173" s="117"/>
      <c r="F173" s="117"/>
      <c r="K173" s="6"/>
      <c r="O173" s="58"/>
      <c r="R173" s="58"/>
      <c r="Z173" s="58"/>
    </row>
    <row r="174" spans="5:26" ht="12.75" x14ac:dyDescent="0.2">
      <c r="E174" s="117"/>
      <c r="F174" s="117"/>
      <c r="K174" s="6"/>
      <c r="O174" s="58"/>
      <c r="R174" s="58"/>
      <c r="Z174" s="58"/>
    </row>
    <row r="175" spans="5:26" ht="12.75" x14ac:dyDescent="0.2">
      <c r="E175" s="117"/>
      <c r="F175" s="117"/>
      <c r="K175" s="6"/>
      <c r="O175" s="58"/>
      <c r="R175" s="58"/>
      <c r="Z175" s="58"/>
    </row>
    <row r="176" spans="5:26" ht="12.75" x14ac:dyDescent="0.2">
      <c r="E176" s="117"/>
      <c r="F176" s="117"/>
      <c r="K176" s="6"/>
      <c r="O176" s="58"/>
      <c r="R176" s="58"/>
      <c r="Z176" s="58"/>
    </row>
    <row r="177" spans="5:26" ht="12.75" x14ac:dyDescent="0.2">
      <c r="E177" s="117"/>
      <c r="F177" s="117"/>
      <c r="K177" s="6"/>
      <c r="O177" s="58"/>
      <c r="R177" s="58"/>
      <c r="Z177" s="58"/>
    </row>
    <row r="178" spans="5:26" ht="12.75" x14ac:dyDescent="0.2">
      <c r="E178" s="117"/>
      <c r="F178" s="117"/>
      <c r="K178" s="6"/>
      <c r="O178" s="58"/>
      <c r="R178" s="58"/>
      <c r="Z178" s="58"/>
    </row>
    <row r="179" spans="5:26" ht="12.75" x14ac:dyDescent="0.2">
      <c r="E179" s="117"/>
      <c r="F179" s="117"/>
      <c r="K179" s="6"/>
      <c r="O179" s="58"/>
      <c r="R179" s="58"/>
      <c r="Z179" s="58"/>
    </row>
    <row r="180" spans="5:26" ht="12.75" x14ac:dyDescent="0.2">
      <c r="E180" s="117"/>
      <c r="F180" s="117"/>
      <c r="K180" s="6"/>
      <c r="O180" s="58"/>
      <c r="R180" s="58"/>
      <c r="Z180" s="58"/>
    </row>
    <row r="181" spans="5:26" ht="12.75" x14ac:dyDescent="0.2">
      <c r="E181" s="117"/>
      <c r="F181" s="117"/>
      <c r="K181" s="6"/>
      <c r="O181" s="58"/>
      <c r="R181" s="58"/>
      <c r="Z181" s="58"/>
    </row>
    <row r="182" spans="5:26" ht="12.75" x14ac:dyDescent="0.2">
      <c r="E182" s="117"/>
      <c r="F182" s="117"/>
      <c r="K182" s="6"/>
      <c r="O182" s="58"/>
      <c r="R182" s="58"/>
      <c r="Z182" s="58"/>
    </row>
    <row r="183" spans="5:26" ht="12.75" x14ac:dyDescent="0.2">
      <c r="E183" s="117"/>
      <c r="F183" s="117"/>
      <c r="K183" s="6"/>
      <c r="O183" s="58"/>
      <c r="R183" s="58"/>
      <c r="Z183" s="58"/>
    </row>
    <row r="184" spans="5:26" ht="12.75" x14ac:dyDescent="0.2">
      <c r="E184" s="117"/>
      <c r="F184" s="117"/>
      <c r="K184" s="6"/>
      <c r="O184" s="58"/>
      <c r="R184" s="58"/>
      <c r="Z184" s="58"/>
    </row>
    <row r="185" spans="5:26" ht="12.75" x14ac:dyDescent="0.2">
      <c r="E185" s="117"/>
      <c r="F185" s="117"/>
      <c r="K185" s="6"/>
      <c r="O185" s="58"/>
      <c r="R185" s="58"/>
      <c r="Z185" s="58"/>
    </row>
    <row r="186" spans="5:26" ht="12.75" x14ac:dyDescent="0.2">
      <c r="E186" s="117"/>
      <c r="F186" s="117"/>
      <c r="K186" s="6"/>
      <c r="O186" s="58"/>
      <c r="R186" s="58"/>
      <c r="Z186" s="58"/>
    </row>
    <row r="187" spans="5:26" ht="12.75" x14ac:dyDescent="0.2">
      <c r="E187" s="117"/>
      <c r="F187" s="117"/>
      <c r="K187" s="6"/>
      <c r="O187" s="58"/>
      <c r="R187" s="58"/>
      <c r="Z187" s="58"/>
    </row>
    <row r="188" spans="5:26" ht="12.75" x14ac:dyDescent="0.2">
      <c r="E188" s="117"/>
      <c r="F188" s="117"/>
      <c r="K188" s="6"/>
      <c r="O188" s="58"/>
      <c r="R188" s="58"/>
      <c r="Z188" s="58"/>
    </row>
    <row r="189" spans="5:26" ht="12.75" x14ac:dyDescent="0.2">
      <c r="E189" s="117"/>
      <c r="F189" s="117"/>
      <c r="K189" s="6"/>
      <c r="O189" s="58"/>
      <c r="R189" s="58"/>
      <c r="Z189" s="58"/>
    </row>
    <row r="190" spans="5:26" ht="12.75" x14ac:dyDescent="0.2">
      <c r="E190" s="117"/>
      <c r="F190" s="117"/>
      <c r="K190" s="6"/>
      <c r="O190" s="58"/>
      <c r="R190" s="58"/>
      <c r="Z190" s="58"/>
    </row>
    <row r="191" spans="5:26" ht="12.75" x14ac:dyDescent="0.2">
      <c r="E191" s="117"/>
      <c r="F191" s="117"/>
      <c r="K191" s="6"/>
      <c r="O191" s="58"/>
      <c r="R191" s="58"/>
      <c r="Z191" s="58"/>
    </row>
    <row r="192" spans="5:26" ht="12.75" x14ac:dyDescent="0.2">
      <c r="E192" s="117"/>
      <c r="F192" s="117"/>
      <c r="K192" s="6"/>
      <c r="O192" s="58"/>
      <c r="R192" s="58"/>
      <c r="Z192" s="58"/>
    </row>
    <row r="193" spans="5:26" ht="12.75" x14ac:dyDescent="0.2">
      <c r="E193" s="117"/>
      <c r="F193" s="117"/>
      <c r="K193" s="6"/>
      <c r="O193" s="58"/>
      <c r="R193" s="58"/>
      <c r="Z193" s="58"/>
    </row>
    <row r="194" spans="5:26" ht="12.75" x14ac:dyDescent="0.2">
      <c r="E194" s="117"/>
      <c r="F194" s="117"/>
      <c r="K194" s="6"/>
      <c r="O194" s="58"/>
      <c r="R194" s="58"/>
      <c r="Z194" s="58"/>
    </row>
    <row r="195" spans="5:26" ht="12.75" x14ac:dyDescent="0.2">
      <c r="E195" s="117"/>
      <c r="F195" s="117"/>
      <c r="K195" s="6"/>
      <c r="O195" s="58"/>
      <c r="R195" s="58"/>
      <c r="Z195" s="58"/>
    </row>
    <row r="196" spans="5:26" ht="12.75" x14ac:dyDescent="0.2">
      <c r="E196" s="117"/>
      <c r="F196" s="117"/>
      <c r="K196" s="6"/>
      <c r="O196" s="58"/>
      <c r="R196" s="58"/>
      <c r="Z196" s="58"/>
    </row>
    <row r="197" spans="5:26" ht="12.75" x14ac:dyDescent="0.2">
      <c r="E197" s="117"/>
      <c r="F197" s="117"/>
      <c r="K197" s="6"/>
      <c r="O197" s="58"/>
      <c r="R197" s="58"/>
      <c r="Z197" s="58"/>
    </row>
    <row r="198" spans="5:26" ht="12.75" x14ac:dyDescent="0.2">
      <c r="E198" s="117"/>
      <c r="F198" s="117"/>
      <c r="K198" s="6"/>
      <c r="O198" s="58"/>
      <c r="R198" s="58"/>
      <c r="Z198" s="58"/>
    </row>
    <row r="199" spans="5:26" ht="12.75" x14ac:dyDescent="0.2">
      <c r="E199" s="117"/>
      <c r="F199" s="117"/>
      <c r="K199" s="6"/>
      <c r="O199" s="58"/>
      <c r="R199" s="58"/>
      <c r="Z199" s="58"/>
    </row>
    <row r="200" spans="5:26" ht="12.75" x14ac:dyDescent="0.2">
      <c r="E200" s="117"/>
      <c r="F200" s="117"/>
      <c r="K200" s="6"/>
      <c r="O200" s="58"/>
      <c r="R200" s="58"/>
      <c r="Z200" s="58"/>
    </row>
    <row r="201" spans="5:26" ht="12.75" x14ac:dyDescent="0.2">
      <c r="E201" s="117"/>
      <c r="F201" s="117"/>
      <c r="K201" s="6"/>
      <c r="O201" s="58"/>
      <c r="R201" s="58"/>
      <c r="Z201" s="58"/>
    </row>
    <row r="202" spans="5:26" ht="12.75" x14ac:dyDescent="0.2">
      <c r="E202" s="117"/>
      <c r="F202" s="117"/>
      <c r="K202" s="6"/>
      <c r="O202" s="58"/>
      <c r="R202" s="58"/>
      <c r="Z202" s="58"/>
    </row>
    <row r="203" spans="5:26" ht="12.75" x14ac:dyDescent="0.2">
      <c r="E203" s="117"/>
      <c r="F203" s="117"/>
      <c r="K203" s="6"/>
      <c r="O203" s="58"/>
      <c r="R203" s="58"/>
      <c r="Z203" s="58"/>
    </row>
    <row r="204" spans="5:26" ht="12.75" x14ac:dyDescent="0.2">
      <c r="E204" s="117"/>
      <c r="F204" s="117"/>
      <c r="K204" s="6"/>
      <c r="O204" s="58"/>
      <c r="R204" s="58"/>
      <c r="Z204" s="58"/>
    </row>
    <row r="205" spans="5:26" ht="12.75" x14ac:dyDescent="0.2">
      <c r="E205" s="117"/>
      <c r="F205" s="117"/>
      <c r="K205" s="6"/>
      <c r="O205" s="58"/>
      <c r="R205" s="58"/>
      <c r="Z205" s="58"/>
    </row>
    <row r="206" spans="5:26" ht="12.75" x14ac:dyDescent="0.2">
      <c r="E206" s="117"/>
      <c r="F206" s="117"/>
      <c r="K206" s="6"/>
      <c r="O206" s="58"/>
      <c r="R206" s="58"/>
      <c r="Z206" s="58"/>
    </row>
    <row r="207" spans="5:26" ht="12.75" x14ac:dyDescent="0.2">
      <c r="E207" s="117"/>
      <c r="F207" s="117"/>
      <c r="K207" s="6"/>
      <c r="O207" s="58"/>
      <c r="R207" s="58"/>
      <c r="Z207" s="58"/>
    </row>
    <row r="208" spans="5:26" ht="12.75" x14ac:dyDescent="0.2">
      <c r="E208" s="117"/>
      <c r="F208" s="117"/>
      <c r="K208" s="6"/>
      <c r="O208" s="58"/>
      <c r="R208" s="58"/>
      <c r="Z208" s="58"/>
    </row>
    <row r="209" spans="5:26" ht="12.75" x14ac:dyDescent="0.2">
      <c r="E209" s="117"/>
      <c r="F209" s="117"/>
      <c r="K209" s="6"/>
      <c r="O209" s="58"/>
      <c r="R209" s="58"/>
      <c r="Z209" s="58"/>
    </row>
    <row r="210" spans="5:26" ht="12.75" x14ac:dyDescent="0.2">
      <c r="E210" s="117"/>
      <c r="F210" s="117"/>
      <c r="K210" s="6"/>
      <c r="O210" s="58"/>
      <c r="R210" s="58"/>
      <c r="Z210" s="58"/>
    </row>
    <row r="211" spans="5:26" ht="12.75" x14ac:dyDescent="0.2">
      <c r="E211" s="117"/>
      <c r="F211" s="117"/>
      <c r="K211" s="6"/>
      <c r="O211" s="58"/>
      <c r="R211" s="58"/>
      <c r="Z211" s="58"/>
    </row>
    <row r="212" spans="5:26" ht="12.75" x14ac:dyDescent="0.2">
      <c r="E212" s="117"/>
      <c r="F212" s="117"/>
      <c r="K212" s="6"/>
      <c r="O212" s="58"/>
      <c r="R212" s="58"/>
      <c r="Z212" s="58"/>
    </row>
    <row r="213" spans="5:26" ht="12.75" x14ac:dyDescent="0.2">
      <c r="E213" s="117"/>
      <c r="F213" s="117"/>
      <c r="K213" s="6"/>
      <c r="O213" s="58"/>
      <c r="R213" s="58"/>
      <c r="Z213" s="58"/>
    </row>
    <row r="214" spans="5:26" ht="12.75" x14ac:dyDescent="0.2">
      <c r="E214" s="117"/>
      <c r="F214" s="117"/>
      <c r="K214" s="6"/>
      <c r="O214" s="58"/>
      <c r="R214" s="58"/>
      <c r="Z214" s="58"/>
    </row>
    <row r="215" spans="5:26" ht="12.75" x14ac:dyDescent="0.2">
      <c r="E215" s="117"/>
      <c r="F215" s="117"/>
      <c r="K215" s="6"/>
      <c r="O215" s="58"/>
      <c r="R215" s="58"/>
      <c r="Z215" s="58"/>
    </row>
    <row r="216" spans="5:26" ht="12.75" x14ac:dyDescent="0.2">
      <c r="E216" s="117"/>
      <c r="F216" s="117"/>
      <c r="K216" s="6"/>
      <c r="O216" s="58"/>
      <c r="R216" s="58"/>
      <c r="Z216" s="58"/>
    </row>
    <row r="217" spans="5:26" ht="12.75" x14ac:dyDescent="0.2">
      <c r="E217" s="117"/>
      <c r="F217" s="117"/>
      <c r="K217" s="6"/>
      <c r="O217" s="58"/>
      <c r="R217" s="58"/>
      <c r="Z217" s="58"/>
    </row>
    <row r="218" spans="5:26" ht="12.75" x14ac:dyDescent="0.2">
      <c r="E218" s="117"/>
      <c r="F218" s="117"/>
      <c r="K218" s="6"/>
      <c r="O218" s="58"/>
      <c r="R218" s="58"/>
      <c r="Z218" s="58"/>
    </row>
    <row r="219" spans="5:26" ht="12.75" x14ac:dyDescent="0.2">
      <c r="E219" s="117"/>
      <c r="F219" s="117"/>
      <c r="K219" s="6"/>
      <c r="O219" s="58"/>
      <c r="R219" s="58"/>
      <c r="Z219" s="58"/>
    </row>
    <row r="220" spans="5:26" ht="12.75" x14ac:dyDescent="0.2">
      <c r="E220" s="117"/>
      <c r="F220" s="117"/>
      <c r="K220" s="6"/>
      <c r="O220" s="58"/>
      <c r="R220" s="58"/>
      <c r="Z220" s="58"/>
    </row>
    <row r="221" spans="5:26" ht="12.75" x14ac:dyDescent="0.2">
      <c r="E221" s="117"/>
      <c r="F221" s="117"/>
      <c r="K221" s="6"/>
      <c r="O221" s="58"/>
      <c r="R221" s="58"/>
      <c r="Z221" s="58"/>
    </row>
    <row r="222" spans="5:26" ht="12.75" x14ac:dyDescent="0.2">
      <c r="E222" s="117"/>
      <c r="F222" s="117"/>
      <c r="K222" s="6"/>
      <c r="O222" s="58"/>
      <c r="R222" s="58"/>
      <c r="Z222" s="58"/>
    </row>
    <row r="223" spans="5:26" ht="12.75" x14ac:dyDescent="0.2">
      <c r="E223" s="117"/>
      <c r="F223" s="117"/>
      <c r="K223" s="6"/>
      <c r="O223" s="58"/>
      <c r="R223" s="58"/>
      <c r="Z223" s="58"/>
    </row>
    <row r="224" spans="5:26" ht="12.75" x14ac:dyDescent="0.2">
      <c r="E224" s="117"/>
      <c r="F224" s="117"/>
      <c r="K224" s="6"/>
      <c r="O224" s="58"/>
      <c r="R224" s="58"/>
      <c r="Z224" s="58"/>
    </row>
    <row r="225" spans="5:26" ht="12.75" x14ac:dyDescent="0.2">
      <c r="E225" s="117"/>
      <c r="F225" s="117"/>
      <c r="K225" s="6"/>
      <c r="O225" s="58"/>
      <c r="R225" s="58"/>
      <c r="Z225" s="58"/>
    </row>
    <row r="226" spans="5:26" ht="12.75" x14ac:dyDescent="0.2">
      <c r="E226" s="117"/>
      <c r="F226" s="117"/>
      <c r="K226" s="6"/>
      <c r="O226" s="58"/>
      <c r="R226" s="58"/>
      <c r="Z226" s="58"/>
    </row>
    <row r="227" spans="5:26" ht="12.75" x14ac:dyDescent="0.2">
      <c r="E227" s="117"/>
      <c r="F227" s="117"/>
      <c r="K227" s="6"/>
      <c r="O227" s="58"/>
      <c r="R227" s="58"/>
      <c r="Z227" s="58"/>
    </row>
    <row r="228" spans="5:26" ht="12.75" x14ac:dyDescent="0.2">
      <c r="E228" s="117"/>
      <c r="F228" s="117"/>
      <c r="K228" s="6"/>
      <c r="O228" s="58"/>
      <c r="R228" s="58"/>
      <c r="Z228" s="58"/>
    </row>
    <row r="229" spans="5:26" ht="12.75" x14ac:dyDescent="0.2">
      <c r="E229" s="117"/>
      <c r="F229" s="117"/>
      <c r="K229" s="6"/>
      <c r="O229" s="58"/>
      <c r="R229" s="58"/>
      <c r="Z229" s="58"/>
    </row>
    <row r="230" spans="5:26" ht="12.75" x14ac:dyDescent="0.2">
      <c r="E230" s="117"/>
      <c r="F230" s="117"/>
      <c r="K230" s="6"/>
      <c r="O230" s="58"/>
      <c r="R230" s="58"/>
      <c r="Z230" s="58"/>
    </row>
    <row r="231" spans="5:26" ht="12.75" x14ac:dyDescent="0.2">
      <c r="E231" s="117"/>
      <c r="F231" s="117"/>
      <c r="K231" s="6"/>
      <c r="O231" s="58"/>
      <c r="R231" s="58"/>
      <c r="Z231" s="58"/>
    </row>
    <row r="232" spans="5:26" ht="12.75" x14ac:dyDescent="0.2">
      <c r="E232" s="117"/>
      <c r="F232" s="117"/>
      <c r="K232" s="6"/>
      <c r="O232" s="58"/>
      <c r="R232" s="58"/>
      <c r="Z232" s="58"/>
    </row>
    <row r="233" spans="5:26" ht="12.75" x14ac:dyDescent="0.2">
      <c r="E233" s="117"/>
      <c r="F233" s="117"/>
      <c r="K233" s="6"/>
      <c r="O233" s="58"/>
      <c r="R233" s="58"/>
      <c r="Z233" s="58"/>
    </row>
    <row r="234" spans="5:26" ht="12.75" x14ac:dyDescent="0.2">
      <c r="E234" s="117"/>
      <c r="F234" s="117"/>
      <c r="K234" s="6"/>
      <c r="O234" s="58"/>
      <c r="R234" s="58"/>
      <c r="Z234" s="58"/>
    </row>
    <row r="235" spans="5:26" ht="12.75" x14ac:dyDescent="0.2">
      <c r="E235" s="117"/>
      <c r="F235" s="117"/>
      <c r="K235" s="6"/>
      <c r="O235" s="58"/>
      <c r="R235" s="58"/>
      <c r="Z235" s="58"/>
    </row>
    <row r="236" spans="5:26" ht="12.75" x14ac:dyDescent="0.2">
      <c r="E236" s="117"/>
      <c r="F236" s="117"/>
      <c r="K236" s="6"/>
      <c r="O236" s="58"/>
      <c r="R236" s="58"/>
      <c r="Z236" s="58"/>
    </row>
    <row r="237" spans="5:26" ht="12.75" x14ac:dyDescent="0.2">
      <c r="E237" s="117"/>
      <c r="F237" s="117"/>
      <c r="K237" s="6"/>
      <c r="O237" s="58"/>
      <c r="R237" s="58"/>
      <c r="Z237" s="58"/>
    </row>
    <row r="238" spans="5:26" ht="12.75" x14ac:dyDescent="0.2">
      <c r="E238" s="117"/>
      <c r="F238" s="117"/>
      <c r="K238" s="6"/>
      <c r="O238" s="58"/>
      <c r="R238" s="58"/>
      <c r="Z238" s="58"/>
    </row>
    <row r="239" spans="5:26" ht="12.75" x14ac:dyDescent="0.2">
      <c r="E239" s="117"/>
      <c r="F239" s="117"/>
      <c r="K239" s="6"/>
      <c r="O239" s="58"/>
      <c r="R239" s="58"/>
      <c r="Z239" s="58"/>
    </row>
    <row r="240" spans="5:26" ht="12.75" x14ac:dyDescent="0.2">
      <c r="E240" s="117"/>
      <c r="F240" s="117"/>
      <c r="K240" s="6"/>
      <c r="O240" s="58"/>
      <c r="R240" s="58"/>
      <c r="Z240" s="58"/>
    </row>
    <row r="241" spans="5:26" ht="12.75" x14ac:dyDescent="0.2">
      <c r="E241" s="117"/>
      <c r="F241" s="117"/>
      <c r="K241" s="6"/>
      <c r="O241" s="58"/>
      <c r="R241" s="58"/>
      <c r="Z241" s="58"/>
    </row>
    <row r="242" spans="5:26" ht="12.75" x14ac:dyDescent="0.2">
      <c r="E242" s="117"/>
      <c r="F242" s="117"/>
      <c r="K242" s="6"/>
      <c r="O242" s="58"/>
      <c r="R242" s="58"/>
      <c r="Z242" s="58"/>
    </row>
    <row r="243" spans="5:26" ht="12.75" x14ac:dyDescent="0.2">
      <c r="E243" s="117"/>
      <c r="F243" s="117"/>
      <c r="K243" s="6"/>
      <c r="O243" s="58"/>
      <c r="R243" s="58"/>
      <c r="Z243" s="58"/>
    </row>
    <row r="244" spans="5:26" ht="12.75" x14ac:dyDescent="0.2">
      <c r="E244" s="117"/>
      <c r="F244" s="117"/>
      <c r="K244" s="6"/>
      <c r="O244" s="58"/>
      <c r="R244" s="58"/>
      <c r="Z244" s="58"/>
    </row>
    <row r="245" spans="5:26" ht="12.75" x14ac:dyDescent="0.2">
      <c r="E245" s="117"/>
      <c r="F245" s="117"/>
      <c r="K245" s="6"/>
      <c r="O245" s="58"/>
      <c r="R245" s="58"/>
      <c r="Z245" s="58"/>
    </row>
    <row r="246" spans="5:26" ht="12.75" x14ac:dyDescent="0.2">
      <c r="E246" s="117"/>
      <c r="F246" s="117"/>
      <c r="K246" s="6"/>
      <c r="O246" s="58"/>
      <c r="R246" s="58"/>
      <c r="Z246" s="58"/>
    </row>
    <row r="247" spans="5:26" ht="12.75" x14ac:dyDescent="0.2">
      <c r="E247" s="117"/>
      <c r="F247" s="117"/>
      <c r="K247" s="6"/>
      <c r="O247" s="58"/>
      <c r="R247" s="58"/>
      <c r="Z247" s="58"/>
    </row>
    <row r="248" spans="5:26" ht="12.75" x14ac:dyDescent="0.2">
      <c r="E248" s="117"/>
      <c r="F248" s="117"/>
      <c r="K248" s="6"/>
      <c r="O248" s="58"/>
      <c r="R248" s="58"/>
      <c r="Z248" s="58"/>
    </row>
    <row r="249" spans="5:26" ht="12.75" x14ac:dyDescent="0.2">
      <c r="E249" s="117"/>
      <c r="F249" s="117"/>
      <c r="K249" s="6"/>
      <c r="O249" s="58"/>
      <c r="R249" s="58"/>
      <c r="Z249" s="58"/>
    </row>
    <row r="250" spans="5:26" ht="12.75" x14ac:dyDescent="0.2">
      <c r="E250" s="117"/>
      <c r="F250" s="117"/>
      <c r="K250" s="6"/>
      <c r="O250" s="58"/>
      <c r="R250" s="58"/>
      <c r="Z250" s="58"/>
    </row>
    <row r="251" spans="5:26" ht="12.75" x14ac:dyDescent="0.2">
      <c r="E251" s="117"/>
      <c r="F251" s="117"/>
      <c r="K251" s="6"/>
      <c r="O251" s="58"/>
      <c r="R251" s="58"/>
      <c r="Z251" s="58"/>
    </row>
    <row r="252" spans="5:26" ht="12.75" x14ac:dyDescent="0.2">
      <c r="E252" s="117"/>
      <c r="F252" s="117"/>
      <c r="K252" s="6"/>
      <c r="O252" s="58"/>
      <c r="R252" s="58"/>
      <c r="Z252" s="58"/>
    </row>
    <row r="253" spans="5:26" ht="12.75" x14ac:dyDescent="0.2">
      <c r="E253" s="117"/>
      <c r="F253" s="117"/>
      <c r="K253" s="6"/>
      <c r="O253" s="58"/>
      <c r="R253" s="58"/>
      <c r="Z253" s="58"/>
    </row>
    <row r="254" spans="5:26" ht="12.75" x14ac:dyDescent="0.2">
      <c r="E254" s="117"/>
      <c r="F254" s="117"/>
      <c r="K254" s="6"/>
      <c r="O254" s="58"/>
      <c r="R254" s="58"/>
      <c r="Z254" s="58"/>
    </row>
    <row r="255" spans="5:26" ht="12.75" x14ac:dyDescent="0.2">
      <c r="E255" s="117"/>
      <c r="F255" s="117"/>
      <c r="K255" s="6"/>
      <c r="O255" s="58"/>
      <c r="R255" s="58"/>
      <c r="Z255" s="58"/>
    </row>
    <row r="256" spans="5:26" ht="12.75" x14ac:dyDescent="0.2">
      <c r="E256" s="117"/>
      <c r="F256" s="117"/>
      <c r="K256" s="6"/>
      <c r="O256" s="58"/>
      <c r="R256" s="58"/>
      <c r="Z256" s="58"/>
    </row>
    <row r="257" spans="5:26" ht="12.75" x14ac:dyDescent="0.2">
      <c r="E257" s="117"/>
      <c r="F257" s="117"/>
      <c r="K257" s="6"/>
      <c r="O257" s="58"/>
      <c r="R257" s="58"/>
      <c r="Z257" s="58"/>
    </row>
    <row r="258" spans="5:26" ht="12.75" x14ac:dyDescent="0.2">
      <c r="E258" s="117"/>
      <c r="F258" s="117"/>
      <c r="K258" s="6"/>
      <c r="O258" s="58"/>
      <c r="R258" s="58"/>
      <c r="Z258" s="58"/>
    </row>
    <row r="259" spans="5:26" ht="12.75" x14ac:dyDescent="0.2">
      <c r="E259" s="117"/>
      <c r="F259" s="117"/>
      <c r="K259" s="6"/>
      <c r="O259" s="58"/>
      <c r="R259" s="58"/>
      <c r="Z259" s="58"/>
    </row>
    <row r="260" spans="5:26" ht="12.75" x14ac:dyDescent="0.2">
      <c r="E260" s="117"/>
      <c r="F260" s="117"/>
      <c r="K260" s="6"/>
      <c r="O260" s="58"/>
      <c r="R260" s="58"/>
      <c r="Z260" s="58"/>
    </row>
    <row r="261" spans="5:26" ht="12.75" x14ac:dyDescent="0.2">
      <c r="E261" s="117"/>
      <c r="F261" s="117"/>
      <c r="K261" s="6"/>
      <c r="O261" s="58"/>
      <c r="R261" s="58"/>
      <c r="Z261" s="58"/>
    </row>
    <row r="262" spans="5:26" ht="12.75" x14ac:dyDescent="0.2">
      <c r="E262" s="117"/>
      <c r="F262" s="117"/>
      <c r="K262" s="6"/>
      <c r="O262" s="58"/>
      <c r="R262" s="58"/>
      <c r="Z262" s="58"/>
    </row>
    <row r="263" spans="5:26" ht="12.75" x14ac:dyDescent="0.2">
      <c r="E263" s="117"/>
      <c r="F263" s="117"/>
      <c r="K263" s="6"/>
      <c r="O263" s="58"/>
      <c r="R263" s="58"/>
      <c r="Z263" s="58"/>
    </row>
    <row r="264" spans="5:26" ht="12.75" x14ac:dyDescent="0.2">
      <c r="E264" s="117"/>
      <c r="F264" s="117"/>
      <c r="K264" s="6"/>
      <c r="O264" s="58"/>
      <c r="R264" s="58"/>
      <c r="Z264" s="58"/>
    </row>
    <row r="265" spans="5:26" ht="12.75" x14ac:dyDescent="0.2">
      <c r="E265" s="117"/>
      <c r="F265" s="117"/>
      <c r="K265" s="6"/>
      <c r="O265" s="58"/>
      <c r="R265" s="58"/>
      <c r="Z265" s="58"/>
    </row>
    <row r="266" spans="5:26" ht="12.75" x14ac:dyDescent="0.2">
      <c r="E266" s="117"/>
      <c r="F266" s="117"/>
      <c r="K266" s="6"/>
      <c r="O266" s="58"/>
      <c r="R266" s="58"/>
      <c r="Z266" s="58"/>
    </row>
    <row r="267" spans="5:26" ht="12.75" x14ac:dyDescent="0.2">
      <c r="E267" s="117"/>
      <c r="F267" s="117"/>
      <c r="K267" s="6"/>
      <c r="O267" s="58"/>
      <c r="R267" s="58"/>
      <c r="Z267" s="58"/>
    </row>
    <row r="268" spans="5:26" ht="12.75" x14ac:dyDescent="0.2">
      <c r="E268" s="117"/>
      <c r="F268" s="117"/>
      <c r="K268" s="6"/>
      <c r="O268" s="58"/>
      <c r="R268" s="58"/>
      <c r="Z268" s="58"/>
    </row>
    <row r="269" spans="5:26" ht="12.75" x14ac:dyDescent="0.2">
      <c r="E269" s="117"/>
      <c r="F269" s="117"/>
      <c r="K269" s="6"/>
      <c r="O269" s="58"/>
      <c r="R269" s="58"/>
      <c r="Z269" s="58"/>
    </row>
    <row r="270" spans="5:26" ht="12.75" x14ac:dyDescent="0.2">
      <c r="E270" s="117"/>
      <c r="F270" s="117"/>
      <c r="K270" s="6"/>
      <c r="O270" s="58"/>
      <c r="R270" s="58"/>
      <c r="Z270" s="58"/>
    </row>
    <row r="271" spans="5:26" ht="12.75" x14ac:dyDescent="0.2">
      <c r="E271" s="117"/>
      <c r="F271" s="117"/>
      <c r="K271" s="6"/>
      <c r="O271" s="58"/>
      <c r="R271" s="58"/>
      <c r="Z271" s="58"/>
    </row>
    <row r="272" spans="5:26" ht="12.75" x14ac:dyDescent="0.2">
      <c r="E272" s="117"/>
      <c r="F272" s="117"/>
      <c r="K272" s="6"/>
      <c r="O272" s="58"/>
      <c r="R272" s="58"/>
      <c r="Z272" s="58"/>
    </row>
    <row r="273" spans="5:26" ht="12.75" x14ac:dyDescent="0.2">
      <c r="E273" s="117"/>
      <c r="F273" s="117"/>
      <c r="K273" s="6"/>
      <c r="O273" s="58"/>
      <c r="R273" s="58"/>
      <c r="Z273" s="58"/>
    </row>
    <row r="274" spans="5:26" ht="12.75" x14ac:dyDescent="0.2">
      <c r="E274" s="117"/>
      <c r="F274" s="117"/>
      <c r="K274" s="6"/>
      <c r="O274" s="58"/>
      <c r="R274" s="58"/>
      <c r="Z274" s="58"/>
    </row>
    <row r="275" spans="5:26" ht="12.75" x14ac:dyDescent="0.2">
      <c r="E275" s="117"/>
      <c r="F275" s="117"/>
      <c r="K275" s="6"/>
      <c r="O275" s="58"/>
      <c r="R275" s="58"/>
      <c r="Z275" s="58"/>
    </row>
    <row r="276" spans="5:26" ht="12.75" x14ac:dyDescent="0.2">
      <c r="E276" s="117"/>
      <c r="F276" s="117"/>
      <c r="K276" s="6"/>
      <c r="O276" s="58"/>
      <c r="R276" s="58"/>
      <c r="Z276" s="58"/>
    </row>
    <row r="277" spans="5:26" ht="12.75" x14ac:dyDescent="0.2">
      <c r="E277" s="117"/>
      <c r="F277" s="117"/>
      <c r="K277" s="6"/>
      <c r="O277" s="58"/>
      <c r="R277" s="58"/>
      <c r="Z277" s="58"/>
    </row>
    <row r="278" spans="5:26" ht="12.75" x14ac:dyDescent="0.2">
      <c r="E278" s="117"/>
      <c r="F278" s="117"/>
      <c r="K278" s="6"/>
      <c r="O278" s="58"/>
      <c r="R278" s="58"/>
      <c r="Z278" s="58"/>
    </row>
    <row r="279" spans="5:26" ht="12.75" x14ac:dyDescent="0.2">
      <c r="E279" s="117"/>
      <c r="F279" s="117"/>
      <c r="K279" s="6"/>
      <c r="O279" s="58"/>
      <c r="R279" s="58"/>
      <c r="Z279" s="58"/>
    </row>
    <row r="280" spans="5:26" ht="12.75" x14ac:dyDescent="0.2">
      <c r="E280" s="117"/>
      <c r="F280" s="117"/>
      <c r="K280" s="6"/>
      <c r="O280" s="58"/>
      <c r="R280" s="58"/>
      <c r="Z280" s="58"/>
    </row>
    <row r="281" spans="5:26" ht="12.75" x14ac:dyDescent="0.2">
      <c r="E281" s="117"/>
      <c r="F281" s="117"/>
      <c r="K281" s="6"/>
      <c r="O281" s="58"/>
      <c r="R281" s="58"/>
      <c r="Z281" s="58"/>
    </row>
    <row r="282" spans="5:26" ht="12.75" x14ac:dyDescent="0.2">
      <c r="E282" s="117"/>
      <c r="F282" s="117"/>
      <c r="K282" s="6"/>
      <c r="O282" s="58"/>
      <c r="R282" s="58"/>
      <c r="Z282" s="58"/>
    </row>
    <row r="283" spans="5:26" ht="12.75" x14ac:dyDescent="0.2">
      <c r="E283" s="117"/>
      <c r="F283" s="117"/>
      <c r="K283" s="6"/>
      <c r="O283" s="58"/>
      <c r="R283" s="58"/>
      <c r="Z283" s="58"/>
    </row>
    <row r="284" spans="5:26" ht="12.75" x14ac:dyDescent="0.2">
      <c r="E284" s="117"/>
      <c r="F284" s="117"/>
      <c r="K284" s="6"/>
      <c r="O284" s="58"/>
      <c r="R284" s="58"/>
      <c r="Z284" s="58"/>
    </row>
    <row r="285" spans="5:26" ht="12.75" x14ac:dyDescent="0.2">
      <c r="E285" s="117"/>
      <c r="F285" s="117"/>
      <c r="K285" s="6"/>
      <c r="O285" s="58"/>
      <c r="R285" s="58"/>
      <c r="Z285" s="58"/>
    </row>
    <row r="286" spans="5:26" ht="12.75" x14ac:dyDescent="0.2">
      <c r="E286" s="117"/>
      <c r="F286" s="117"/>
      <c r="K286" s="6"/>
      <c r="O286" s="58"/>
      <c r="R286" s="58"/>
      <c r="Z286" s="58"/>
    </row>
    <row r="287" spans="5:26" ht="12.75" x14ac:dyDescent="0.2">
      <c r="E287" s="117"/>
      <c r="F287" s="117"/>
      <c r="K287" s="6"/>
      <c r="O287" s="58"/>
      <c r="R287" s="58"/>
      <c r="Z287" s="58"/>
    </row>
    <row r="288" spans="5:26" ht="12.75" x14ac:dyDescent="0.2">
      <c r="E288" s="117"/>
      <c r="F288" s="117"/>
      <c r="K288" s="6"/>
      <c r="O288" s="58"/>
      <c r="R288" s="58"/>
      <c r="Z288" s="58"/>
    </row>
    <row r="289" spans="5:26" ht="12.75" x14ac:dyDescent="0.2">
      <c r="E289" s="117"/>
      <c r="F289" s="117"/>
      <c r="K289" s="6"/>
      <c r="O289" s="58"/>
      <c r="R289" s="58"/>
      <c r="Z289" s="58"/>
    </row>
    <row r="290" spans="5:26" ht="12.75" x14ac:dyDescent="0.2">
      <c r="E290" s="117"/>
      <c r="F290" s="117"/>
      <c r="K290" s="6"/>
      <c r="O290" s="58"/>
      <c r="R290" s="58"/>
      <c r="Z290" s="58"/>
    </row>
    <row r="291" spans="5:26" ht="12.75" x14ac:dyDescent="0.2">
      <c r="E291" s="117"/>
      <c r="F291" s="117"/>
      <c r="K291" s="6"/>
      <c r="O291" s="58"/>
      <c r="R291" s="58"/>
      <c r="Z291" s="58"/>
    </row>
    <row r="292" spans="5:26" ht="12.75" x14ac:dyDescent="0.2">
      <c r="E292" s="117"/>
      <c r="F292" s="117"/>
      <c r="K292" s="6"/>
      <c r="O292" s="58"/>
      <c r="R292" s="58"/>
      <c r="Z292" s="58"/>
    </row>
    <row r="293" spans="5:26" ht="12.75" x14ac:dyDescent="0.2">
      <c r="E293" s="117"/>
      <c r="F293" s="117"/>
      <c r="K293" s="6"/>
      <c r="O293" s="58"/>
      <c r="R293" s="58"/>
      <c r="Z293" s="58"/>
    </row>
    <row r="294" spans="5:26" ht="12.75" x14ac:dyDescent="0.2">
      <c r="E294" s="117"/>
      <c r="F294" s="117"/>
      <c r="K294" s="6"/>
      <c r="O294" s="58"/>
      <c r="R294" s="58"/>
      <c r="Z294" s="58"/>
    </row>
    <row r="295" spans="5:26" ht="12.75" x14ac:dyDescent="0.2">
      <c r="E295" s="117"/>
      <c r="F295" s="117"/>
      <c r="K295" s="6"/>
      <c r="O295" s="58"/>
      <c r="R295" s="58"/>
      <c r="Z295" s="58"/>
    </row>
    <row r="296" spans="5:26" ht="12.75" x14ac:dyDescent="0.2">
      <c r="E296" s="117"/>
      <c r="F296" s="117"/>
      <c r="K296" s="6"/>
      <c r="O296" s="58"/>
      <c r="R296" s="58"/>
      <c r="Z296" s="58"/>
    </row>
    <row r="297" spans="5:26" ht="12.75" x14ac:dyDescent="0.2">
      <c r="E297" s="117"/>
      <c r="F297" s="117"/>
      <c r="K297" s="6"/>
      <c r="O297" s="58"/>
      <c r="R297" s="58"/>
      <c r="Z297" s="58"/>
    </row>
    <row r="298" spans="5:26" ht="12.75" x14ac:dyDescent="0.2">
      <c r="E298" s="117"/>
      <c r="F298" s="117"/>
      <c r="K298" s="6"/>
      <c r="O298" s="58"/>
      <c r="R298" s="58"/>
      <c r="Z298" s="58"/>
    </row>
    <row r="299" spans="5:26" ht="12.75" x14ac:dyDescent="0.2">
      <c r="E299" s="117"/>
      <c r="F299" s="117"/>
      <c r="K299" s="6"/>
      <c r="O299" s="58"/>
      <c r="R299" s="58"/>
      <c r="Z299" s="58"/>
    </row>
    <row r="300" spans="5:26" ht="12.75" x14ac:dyDescent="0.2">
      <c r="E300" s="117"/>
      <c r="F300" s="117"/>
      <c r="K300" s="6"/>
      <c r="O300" s="58"/>
      <c r="R300" s="58"/>
      <c r="Z300" s="58"/>
    </row>
    <row r="301" spans="5:26" ht="12.75" x14ac:dyDescent="0.2">
      <c r="E301" s="117"/>
      <c r="F301" s="117"/>
      <c r="K301" s="6"/>
      <c r="O301" s="58"/>
      <c r="R301" s="58"/>
      <c r="Z301" s="58"/>
    </row>
    <row r="302" spans="5:26" ht="12.75" x14ac:dyDescent="0.2">
      <c r="E302" s="117"/>
      <c r="F302" s="117"/>
      <c r="K302" s="6"/>
      <c r="O302" s="58"/>
      <c r="R302" s="58"/>
      <c r="Z302" s="58"/>
    </row>
    <row r="303" spans="5:26" ht="12.75" x14ac:dyDescent="0.2">
      <c r="E303" s="117"/>
      <c r="F303" s="117"/>
      <c r="K303" s="6"/>
      <c r="O303" s="58"/>
      <c r="R303" s="58"/>
      <c r="Z303" s="58"/>
    </row>
    <row r="304" spans="5:26" ht="12.75" x14ac:dyDescent="0.2">
      <c r="E304" s="117"/>
      <c r="F304" s="117"/>
      <c r="K304" s="6"/>
      <c r="O304" s="58"/>
      <c r="R304" s="58"/>
      <c r="Z304" s="58"/>
    </row>
    <row r="305" spans="5:26" ht="12.75" x14ac:dyDescent="0.2">
      <c r="E305" s="117"/>
      <c r="F305" s="117"/>
      <c r="K305" s="6"/>
      <c r="O305" s="58"/>
      <c r="R305" s="58"/>
      <c r="Z305" s="58"/>
    </row>
    <row r="306" spans="5:26" ht="12.75" x14ac:dyDescent="0.2">
      <c r="E306" s="117"/>
      <c r="F306" s="117"/>
      <c r="K306" s="6"/>
      <c r="O306" s="58"/>
      <c r="R306" s="58"/>
      <c r="Z306" s="58"/>
    </row>
    <row r="307" spans="5:26" ht="12.75" x14ac:dyDescent="0.2">
      <c r="E307" s="117"/>
      <c r="F307" s="117"/>
      <c r="K307" s="6"/>
      <c r="O307" s="58"/>
      <c r="R307" s="58"/>
      <c r="Z307" s="58"/>
    </row>
    <row r="308" spans="5:26" ht="12.75" x14ac:dyDescent="0.2">
      <c r="E308" s="117"/>
      <c r="F308" s="117"/>
      <c r="K308" s="6"/>
      <c r="O308" s="58"/>
      <c r="R308" s="58"/>
      <c r="Z308" s="58"/>
    </row>
    <row r="309" spans="5:26" ht="12.75" x14ac:dyDescent="0.2">
      <c r="E309" s="117"/>
      <c r="F309" s="117"/>
      <c r="K309" s="6"/>
      <c r="O309" s="58"/>
      <c r="R309" s="58"/>
      <c r="Z309" s="58"/>
    </row>
    <row r="310" spans="5:26" ht="12.75" x14ac:dyDescent="0.2">
      <c r="E310" s="117"/>
      <c r="F310" s="117"/>
      <c r="K310" s="6"/>
      <c r="O310" s="58"/>
      <c r="R310" s="58"/>
      <c r="Z310" s="58"/>
    </row>
    <row r="311" spans="5:26" ht="12.75" x14ac:dyDescent="0.2">
      <c r="E311" s="117"/>
      <c r="F311" s="117"/>
      <c r="K311" s="6"/>
      <c r="O311" s="58"/>
      <c r="R311" s="58"/>
      <c r="Z311" s="58"/>
    </row>
    <row r="312" spans="5:26" ht="12.75" x14ac:dyDescent="0.2">
      <c r="E312" s="117"/>
      <c r="F312" s="117"/>
      <c r="K312" s="6"/>
      <c r="O312" s="58"/>
      <c r="R312" s="58"/>
      <c r="Z312" s="58"/>
    </row>
    <row r="313" spans="5:26" ht="12.75" x14ac:dyDescent="0.2">
      <c r="E313" s="117"/>
      <c r="F313" s="117"/>
      <c r="K313" s="6"/>
      <c r="O313" s="58"/>
      <c r="R313" s="58"/>
      <c r="Z313" s="58"/>
    </row>
    <row r="314" spans="5:26" ht="12.75" x14ac:dyDescent="0.2">
      <c r="E314" s="117"/>
      <c r="F314" s="117"/>
      <c r="K314" s="6"/>
      <c r="O314" s="58"/>
      <c r="R314" s="58"/>
      <c r="Z314" s="58"/>
    </row>
    <row r="315" spans="5:26" ht="12.75" x14ac:dyDescent="0.2">
      <c r="E315" s="117"/>
      <c r="F315" s="117"/>
      <c r="K315" s="6"/>
      <c r="O315" s="58"/>
      <c r="R315" s="58"/>
      <c r="Z315" s="58"/>
    </row>
    <row r="316" spans="5:26" ht="12.75" x14ac:dyDescent="0.2">
      <c r="E316" s="117"/>
      <c r="F316" s="117"/>
      <c r="K316" s="6"/>
      <c r="O316" s="58"/>
      <c r="R316" s="58"/>
      <c r="Z316" s="58"/>
    </row>
    <row r="317" spans="5:26" ht="12.75" x14ac:dyDescent="0.2">
      <c r="E317" s="117"/>
      <c r="F317" s="117"/>
      <c r="K317" s="6"/>
      <c r="O317" s="58"/>
      <c r="R317" s="58"/>
      <c r="Z317" s="58"/>
    </row>
    <row r="318" spans="5:26" ht="12.75" x14ac:dyDescent="0.2">
      <c r="E318" s="117"/>
      <c r="F318" s="117"/>
      <c r="K318" s="6"/>
      <c r="O318" s="58"/>
      <c r="R318" s="58"/>
      <c r="Z318" s="58"/>
    </row>
    <row r="319" spans="5:26" ht="12.75" x14ac:dyDescent="0.2">
      <c r="E319" s="117"/>
      <c r="F319" s="117"/>
      <c r="K319" s="6"/>
      <c r="O319" s="58"/>
      <c r="R319" s="58"/>
      <c r="Z319" s="58"/>
    </row>
    <row r="320" spans="5:26" ht="12.75" x14ac:dyDescent="0.2">
      <c r="E320" s="117"/>
      <c r="F320" s="117"/>
      <c r="K320" s="6"/>
      <c r="O320" s="58"/>
      <c r="R320" s="58"/>
      <c r="Z320" s="58"/>
    </row>
    <row r="321" spans="5:26" ht="12.75" x14ac:dyDescent="0.2">
      <c r="E321" s="117"/>
      <c r="F321" s="117"/>
      <c r="K321" s="6"/>
      <c r="O321" s="58"/>
      <c r="R321" s="58"/>
      <c r="Z321" s="58"/>
    </row>
    <row r="322" spans="5:26" ht="12.75" x14ac:dyDescent="0.2">
      <c r="E322" s="117"/>
      <c r="F322" s="117"/>
      <c r="K322" s="6"/>
      <c r="O322" s="58"/>
      <c r="R322" s="58"/>
      <c r="Z322" s="58"/>
    </row>
    <row r="323" spans="5:26" ht="12.75" x14ac:dyDescent="0.2">
      <c r="E323" s="117"/>
      <c r="F323" s="117"/>
      <c r="K323" s="6"/>
      <c r="O323" s="58"/>
      <c r="R323" s="58"/>
      <c r="Z323" s="58"/>
    </row>
    <row r="324" spans="5:26" ht="12.75" x14ac:dyDescent="0.2">
      <c r="E324" s="117"/>
      <c r="F324" s="117"/>
      <c r="K324" s="6"/>
      <c r="O324" s="58"/>
      <c r="R324" s="58"/>
      <c r="Z324" s="58"/>
    </row>
    <row r="325" spans="5:26" ht="12.75" x14ac:dyDescent="0.2">
      <c r="E325" s="117"/>
      <c r="F325" s="117"/>
      <c r="K325" s="6"/>
      <c r="O325" s="58"/>
      <c r="R325" s="58"/>
      <c r="Z325" s="58"/>
    </row>
    <row r="326" spans="5:26" ht="12.75" x14ac:dyDescent="0.2">
      <c r="E326" s="117"/>
      <c r="F326" s="117"/>
      <c r="K326" s="6"/>
      <c r="O326" s="58"/>
      <c r="R326" s="58"/>
      <c r="Z326" s="58"/>
    </row>
    <row r="327" spans="5:26" ht="12.75" x14ac:dyDescent="0.2">
      <c r="E327" s="117"/>
      <c r="F327" s="117"/>
      <c r="K327" s="6"/>
      <c r="O327" s="58"/>
      <c r="R327" s="58"/>
      <c r="Z327" s="58"/>
    </row>
    <row r="328" spans="5:26" ht="12.75" x14ac:dyDescent="0.2">
      <c r="E328" s="117"/>
      <c r="F328" s="117"/>
      <c r="K328" s="6"/>
      <c r="O328" s="58"/>
      <c r="R328" s="58"/>
      <c r="Z328" s="58"/>
    </row>
    <row r="329" spans="5:26" ht="12.75" x14ac:dyDescent="0.2">
      <c r="E329" s="117"/>
      <c r="F329" s="117"/>
      <c r="K329" s="6"/>
      <c r="O329" s="58"/>
      <c r="R329" s="58"/>
      <c r="Z329" s="58"/>
    </row>
    <row r="330" spans="5:26" ht="12.75" x14ac:dyDescent="0.2">
      <c r="E330" s="117"/>
      <c r="F330" s="117"/>
      <c r="K330" s="6"/>
      <c r="O330" s="58"/>
      <c r="R330" s="58"/>
      <c r="Z330" s="58"/>
    </row>
    <row r="331" spans="5:26" ht="12.75" x14ac:dyDescent="0.2">
      <c r="E331" s="117"/>
      <c r="F331" s="117"/>
      <c r="K331" s="6"/>
      <c r="O331" s="58"/>
      <c r="R331" s="58"/>
      <c r="Z331" s="58"/>
    </row>
    <row r="332" spans="5:26" ht="12.75" x14ac:dyDescent="0.2">
      <c r="E332" s="117"/>
      <c r="F332" s="117"/>
      <c r="K332" s="6"/>
      <c r="O332" s="58"/>
      <c r="R332" s="58"/>
      <c r="Z332" s="58"/>
    </row>
    <row r="333" spans="5:26" ht="12.75" x14ac:dyDescent="0.2">
      <c r="E333" s="117"/>
      <c r="F333" s="117"/>
      <c r="K333" s="6"/>
      <c r="O333" s="58"/>
      <c r="R333" s="58"/>
      <c r="Z333" s="58"/>
    </row>
    <row r="334" spans="5:26" ht="12.75" x14ac:dyDescent="0.2">
      <c r="E334" s="117"/>
      <c r="F334" s="117"/>
      <c r="K334" s="6"/>
      <c r="O334" s="58"/>
      <c r="R334" s="58"/>
      <c r="Z334" s="58"/>
    </row>
    <row r="335" spans="5:26" ht="12.75" x14ac:dyDescent="0.2">
      <c r="E335" s="117"/>
      <c r="F335" s="117"/>
      <c r="K335" s="6"/>
      <c r="O335" s="58"/>
      <c r="R335" s="58"/>
      <c r="Z335" s="58"/>
    </row>
    <row r="336" spans="5:26" ht="12.75" x14ac:dyDescent="0.2">
      <c r="E336" s="117"/>
      <c r="F336" s="117"/>
      <c r="K336" s="6"/>
      <c r="O336" s="58"/>
      <c r="R336" s="58"/>
      <c r="Z336" s="58"/>
    </row>
    <row r="337" spans="5:26" ht="12.75" x14ac:dyDescent="0.2">
      <c r="E337" s="117"/>
      <c r="F337" s="117"/>
      <c r="K337" s="6"/>
      <c r="O337" s="58"/>
      <c r="R337" s="58"/>
      <c r="Z337" s="58"/>
    </row>
    <row r="338" spans="5:26" ht="12.75" x14ac:dyDescent="0.2">
      <c r="E338" s="117"/>
      <c r="F338" s="117"/>
      <c r="K338" s="6"/>
      <c r="O338" s="58"/>
      <c r="R338" s="58"/>
      <c r="Z338" s="58"/>
    </row>
    <row r="339" spans="5:26" ht="12.75" x14ac:dyDescent="0.2">
      <c r="E339" s="117"/>
      <c r="F339" s="117"/>
      <c r="K339" s="6"/>
      <c r="O339" s="58"/>
      <c r="R339" s="58"/>
      <c r="Z339" s="58"/>
    </row>
    <row r="340" spans="5:26" ht="12.75" x14ac:dyDescent="0.2">
      <c r="E340" s="117"/>
      <c r="F340" s="117"/>
      <c r="K340" s="6"/>
      <c r="O340" s="58"/>
      <c r="R340" s="58"/>
      <c r="Z340" s="58"/>
    </row>
    <row r="341" spans="5:26" ht="12.75" x14ac:dyDescent="0.2">
      <c r="E341" s="117"/>
      <c r="F341" s="117"/>
      <c r="K341" s="6"/>
      <c r="O341" s="58"/>
      <c r="R341" s="58"/>
      <c r="Z341" s="58"/>
    </row>
    <row r="342" spans="5:26" ht="12.75" x14ac:dyDescent="0.2">
      <c r="E342" s="117"/>
      <c r="F342" s="117"/>
      <c r="K342" s="6"/>
      <c r="O342" s="58"/>
      <c r="R342" s="58"/>
      <c r="Z342" s="58"/>
    </row>
    <row r="343" spans="5:26" ht="12.75" x14ac:dyDescent="0.2">
      <c r="E343" s="117"/>
      <c r="F343" s="117"/>
      <c r="K343" s="6"/>
      <c r="O343" s="58"/>
      <c r="R343" s="58"/>
      <c r="Z343" s="58"/>
    </row>
    <row r="344" spans="5:26" ht="12.75" x14ac:dyDescent="0.2">
      <c r="E344" s="117"/>
      <c r="F344" s="117"/>
      <c r="K344" s="6"/>
      <c r="O344" s="58"/>
      <c r="R344" s="58"/>
      <c r="Z344" s="58"/>
    </row>
    <row r="345" spans="5:26" ht="12.75" x14ac:dyDescent="0.2">
      <c r="E345" s="117"/>
      <c r="F345" s="117"/>
      <c r="K345" s="6"/>
      <c r="O345" s="58"/>
      <c r="R345" s="58"/>
      <c r="Z345" s="58"/>
    </row>
    <row r="346" spans="5:26" ht="12.75" x14ac:dyDescent="0.2">
      <c r="E346" s="117"/>
      <c r="F346" s="117"/>
      <c r="K346" s="6"/>
      <c r="O346" s="58"/>
      <c r="R346" s="58"/>
      <c r="Z346" s="58"/>
    </row>
    <row r="347" spans="5:26" ht="12.75" x14ac:dyDescent="0.2">
      <c r="E347" s="117"/>
      <c r="F347" s="117"/>
      <c r="K347" s="6"/>
      <c r="O347" s="58"/>
      <c r="R347" s="58"/>
      <c r="Z347" s="58"/>
    </row>
    <row r="348" spans="5:26" ht="12.75" x14ac:dyDescent="0.2">
      <c r="E348" s="117"/>
      <c r="F348" s="117"/>
      <c r="K348" s="6"/>
      <c r="O348" s="58"/>
      <c r="R348" s="58"/>
      <c r="Z348" s="58"/>
    </row>
    <row r="349" spans="5:26" ht="12.75" x14ac:dyDescent="0.2">
      <c r="E349" s="117"/>
      <c r="F349" s="117"/>
      <c r="K349" s="6"/>
      <c r="O349" s="58"/>
      <c r="R349" s="58"/>
      <c r="Z349" s="58"/>
    </row>
    <row r="350" spans="5:26" ht="12.75" x14ac:dyDescent="0.2">
      <c r="E350" s="117"/>
      <c r="F350" s="117"/>
      <c r="K350" s="6"/>
      <c r="O350" s="58"/>
      <c r="R350" s="58"/>
      <c r="Z350" s="58"/>
    </row>
    <row r="351" spans="5:26" ht="12.75" x14ac:dyDescent="0.2">
      <c r="E351" s="117"/>
      <c r="F351" s="117"/>
      <c r="K351" s="6"/>
      <c r="O351" s="58"/>
      <c r="R351" s="58"/>
      <c r="Z351" s="58"/>
    </row>
    <row r="352" spans="5:26" ht="12.75" x14ac:dyDescent="0.2">
      <c r="E352" s="117"/>
      <c r="F352" s="117"/>
      <c r="K352" s="6"/>
      <c r="O352" s="58"/>
      <c r="R352" s="58"/>
      <c r="Z352" s="58"/>
    </row>
    <row r="353" spans="5:26" ht="12.75" x14ac:dyDescent="0.2">
      <c r="E353" s="117"/>
      <c r="F353" s="117"/>
      <c r="K353" s="6"/>
      <c r="O353" s="58"/>
      <c r="R353" s="58"/>
      <c r="Z353" s="58"/>
    </row>
    <row r="354" spans="5:26" ht="12.75" x14ac:dyDescent="0.2">
      <c r="E354" s="117"/>
      <c r="F354" s="117"/>
      <c r="K354" s="6"/>
      <c r="O354" s="58"/>
      <c r="R354" s="58"/>
      <c r="Z354" s="58"/>
    </row>
    <row r="355" spans="5:26" ht="12.75" x14ac:dyDescent="0.2">
      <c r="E355" s="117"/>
      <c r="F355" s="117"/>
      <c r="K355" s="6"/>
      <c r="O355" s="58"/>
      <c r="R355" s="58"/>
      <c r="Z355" s="58"/>
    </row>
    <row r="356" spans="5:26" ht="12.75" x14ac:dyDescent="0.2">
      <c r="E356" s="117"/>
      <c r="F356" s="117"/>
      <c r="K356" s="6"/>
      <c r="O356" s="58"/>
      <c r="R356" s="58"/>
      <c r="Z356" s="58"/>
    </row>
    <row r="357" spans="5:26" ht="12.75" x14ac:dyDescent="0.2">
      <c r="E357" s="117"/>
      <c r="F357" s="117"/>
      <c r="K357" s="6"/>
      <c r="O357" s="58"/>
      <c r="R357" s="58"/>
      <c r="Z357" s="58"/>
    </row>
    <row r="358" spans="5:26" ht="12.75" x14ac:dyDescent="0.2">
      <c r="E358" s="117"/>
      <c r="F358" s="117"/>
      <c r="K358" s="6"/>
      <c r="O358" s="58"/>
      <c r="R358" s="58"/>
      <c r="Z358" s="58"/>
    </row>
    <row r="359" spans="5:26" ht="12.75" x14ac:dyDescent="0.2">
      <c r="E359" s="117"/>
      <c r="F359" s="117"/>
      <c r="K359" s="6"/>
      <c r="O359" s="58"/>
      <c r="R359" s="58"/>
      <c r="Z359" s="58"/>
    </row>
    <row r="360" spans="5:26" ht="12.75" x14ac:dyDescent="0.2">
      <c r="E360" s="117"/>
      <c r="F360" s="117"/>
      <c r="K360" s="6"/>
      <c r="O360" s="58"/>
      <c r="R360" s="58"/>
      <c r="Z360" s="58"/>
    </row>
    <row r="361" spans="5:26" ht="12.75" x14ac:dyDescent="0.2">
      <c r="E361" s="117"/>
      <c r="F361" s="117"/>
      <c r="K361" s="6"/>
      <c r="O361" s="58"/>
      <c r="R361" s="58"/>
      <c r="Z361" s="58"/>
    </row>
    <row r="362" spans="5:26" ht="12.75" x14ac:dyDescent="0.2">
      <c r="E362" s="117"/>
      <c r="F362" s="117"/>
      <c r="K362" s="6"/>
      <c r="O362" s="58"/>
      <c r="R362" s="58"/>
      <c r="Z362" s="58"/>
    </row>
    <row r="363" spans="5:26" ht="12.75" x14ac:dyDescent="0.2">
      <c r="E363" s="117"/>
      <c r="F363" s="117"/>
      <c r="K363" s="6"/>
      <c r="O363" s="58"/>
      <c r="R363" s="58"/>
      <c r="Z363" s="58"/>
    </row>
    <row r="364" spans="5:26" ht="12.75" x14ac:dyDescent="0.2">
      <c r="E364" s="117"/>
      <c r="F364" s="117"/>
      <c r="K364" s="6"/>
      <c r="O364" s="58"/>
      <c r="R364" s="58"/>
      <c r="Z364" s="58"/>
    </row>
    <row r="365" spans="5:26" ht="12.75" x14ac:dyDescent="0.2">
      <c r="E365" s="117"/>
      <c r="F365" s="117"/>
      <c r="K365" s="6"/>
      <c r="O365" s="58"/>
      <c r="R365" s="58"/>
      <c r="Z365" s="58"/>
    </row>
    <row r="366" spans="5:26" ht="12.75" x14ac:dyDescent="0.2">
      <c r="E366" s="117"/>
      <c r="F366" s="117"/>
      <c r="K366" s="6"/>
      <c r="O366" s="58"/>
      <c r="R366" s="58"/>
      <c r="Z366" s="58"/>
    </row>
    <row r="367" spans="5:26" ht="12.75" x14ac:dyDescent="0.2">
      <c r="E367" s="117"/>
      <c r="F367" s="117"/>
      <c r="K367" s="6"/>
      <c r="O367" s="58"/>
      <c r="R367" s="58"/>
      <c r="Z367" s="58"/>
    </row>
    <row r="368" spans="5:26" ht="12.75" x14ac:dyDescent="0.2">
      <c r="E368" s="117"/>
      <c r="F368" s="117"/>
      <c r="K368" s="6"/>
      <c r="O368" s="58"/>
      <c r="R368" s="58"/>
      <c r="Z368" s="58"/>
    </row>
    <row r="369" spans="5:26" ht="12.75" x14ac:dyDescent="0.2">
      <c r="E369" s="117"/>
      <c r="F369" s="117"/>
      <c r="K369" s="6"/>
      <c r="O369" s="58"/>
      <c r="R369" s="58"/>
      <c r="Z369" s="58"/>
    </row>
    <row r="370" spans="5:26" ht="12.75" x14ac:dyDescent="0.2">
      <c r="E370" s="117"/>
      <c r="F370" s="117"/>
      <c r="K370" s="6"/>
      <c r="O370" s="58"/>
      <c r="R370" s="58"/>
      <c r="Z370" s="58"/>
    </row>
    <row r="371" spans="5:26" ht="12.75" x14ac:dyDescent="0.2">
      <c r="E371" s="117"/>
      <c r="F371" s="117"/>
      <c r="K371" s="6"/>
      <c r="O371" s="58"/>
      <c r="R371" s="58"/>
      <c r="Z371" s="58"/>
    </row>
    <row r="372" spans="5:26" ht="12.75" x14ac:dyDescent="0.2">
      <c r="E372" s="117"/>
      <c r="F372" s="117"/>
      <c r="K372" s="6"/>
      <c r="O372" s="58"/>
      <c r="R372" s="58"/>
      <c r="Z372" s="58"/>
    </row>
    <row r="373" spans="5:26" ht="12.75" x14ac:dyDescent="0.2">
      <c r="E373" s="117"/>
      <c r="F373" s="117"/>
      <c r="K373" s="6"/>
      <c r="O373" s="58"/>
      <c r="R373" s="58"/>
      <c r="Z373" s="58"/>
    </row>
    <row r="374" spans="5:26" ht="12.75" x14ac:dyDescent="0.2">
      <c r="E374" s="117"/>
      <c r="F374" s="117"/>
      <c r="K374" s="6"/>
      <c r="O374" s="58"/>
      <c r="R374" s="58"/>
      <c r="Z374" s="58"/>
    </row>
    <row r="375" spans="5:26" ht="12.75" x14ac:dyDescent="0.2">
      <c r="E375" s="117"/>
      <c r="F375" s="117"/>
      <c r="K375" s="6"/>
      <c r="O375" s="58"/>
      <c r="R375" s="58"/>
      <c r="Z375" s="58"/>
    </row>
    <row r="376" spans="5:26" ht="12.75" x14ac:dyDescent="0.2">
      <c r="E376" s="117"/>
      <c r="F376" s="117"/>
      <c r="K376" s="6"/>
      <c r="O376" s="58"/>
      <c r="R376" s="58"/>
      <c r="Z376" s="58"/>
    </row>
    <row r="377" spans="5:26" ht="12.75" x14ac:dyDescent="0.2">
      <c r="E377" s="117"/>
      <c r="F377" s="117"/>
      <c r="K377" s="6"/>
      <c r="O377" s="58"/>
      <c r="R377" s="58"/>
      <c r="Z377" s="58"/>
    </row>
    <row r="378" spans="5:26" ht="12.75" x14ac:dyDescent="0.2">
      <c r="E378" s="117"/>
      <c r="F378" s="117"/>
      <c r="K378" s="6"/>
      <c r="O378" s="58"/>
      <c r="R378" s="58"/>
      <c r="Z378" s="58"/>
    </row>
    <row r="379" spans="5:26" ht="12.75" x14ac:dyDescent="0.2">
      <c r="E379" s="117"/>
      <c r="F379" s="117"/>
      <c r="K379" s="6"/>
      <c r="O379" s="58"/>
      <c r="R379" s="58"/>
      <c r="Z379" s="58"/>
    </row>
    <row r="380" spans="5:26" ht="12.75" x14ac:dyDescent="0.2">
      <c r="E380" s="117"/>
      <c r="F380" s="117"/>
      <c r="K380" s="6"/>
      <c r="O380" s="58"/>
      <c r="R380" s="58"/>
      <c r="Z380" s="58"/>
    </row>
    <row r="381" spans="5:26" ht="12.75" x14ac:dyDescent="0.2">
      <c r="E381" s="117"/>
      <c r="F381" s="117"/>
      <c r="K381" s="6"/>
      <c r="O381" s="58"/>
      <c r="R381" s="58"/>
      <c r="Z381" s="58"/>
    </row>
    <row r="382" spans="5:26" ht="12.75" x14ac:dyDescent="0.2">
      <c r="E382" s="117"/>
      <c r="F382" s="117"/>
      <c r="K382" s="6"/>
      <c r="O382" s="58"/>
      <c r="R382" s="58"/>
      <c r="Z382" s="58"/>
    </row>
    <row r="383" spans="5:26" ht="12.75" x14ac:dyDescent="0.2">
      <c r="E383" s="117"/>
      <c r="F383" s="117"/>
      <c r="K383" s="6"/>
      <c r="O383" s="58"/>
      <c r="R383" s="58"/>
      <c r="Z383" s="58"/>
    </row>
    <row r="384" spans="5:26" ht="12.75" x14ac:dyDescent="0.2">
      <c r="E384" s="117"/>
      <c r="F384" s="117"/>
      <c r="K384" s="6"/>
      <c r="O384" s="58"/>
      <c r="R384" s="58"/>
      <c r="Z384" s="58"/>
    </row>
    <row r="385" spans="5:26" ht="12.75" x14ac:dyDescent="0.2">
      <c r="E385" s="117"/>
      <c r="F385" s="117"/>
      <c r="K385" s="6"/>
      <c r="O385" s="58"/>
      <c r="R385" s="58"/>
      <c r="Z385" s="58"/>
    </row>
    <row r="386" spans="5:26" ht="12.75" x14ac:dyDescent="0.2">
      <c r="E386" s="117"/>
      <c r="F386" s="117"/>
      <c r="K386" s="6"/>
      <c r="O386" s="58"/>
      <c r="R386" s="58"/>
      <c r="Z386" s="58"/>
    </row>
    <row r="387" spans="5:26" ht="12.75" x14ac:dyDescent="0.2">
      <c r="E387" s="117"/>
      <c r="F387" s="117"/>
      <c r="K387" s="6"/>
      <c r="O387" s="58"/>
      <c r="R387" s="58"/>
      <c r="Z387" s="58"/>
    </row>
    <row r="388" spans="5:26" ht="12.75" x14ac:dyDescent="0.2">
      <c r="E388" s="117"/>
      <c r="F388" s="117"/>
      <c r="K388" s="6"/>
      <c r="O388" s="58"/>
      <c r="R388" s="58"/>
      <c r="Z388" s="58"/>
    </row>
    <row r="389" spans="5:26" ht="12.75" x14ac:dyDescent="0.2">
      <c r="E389" s="117"/>
      <c r="F389" s="117"/>
      <c r="K389" s="6"/>
      <c r="O389" s="58"/>
      <c r="R389" s="58"/>
      <c r="Z389" s="58"/>
    </row>
    <row r="390" spans="5:26" ht="12.75" x14ac:dyDescent="0.2">
      <c r="E390" s="117"/>
      <c r="F390" s="117"/>
      <c r="K390" s="6"/>
      <c r="O390" s="58"/>
      <c r="R390" s="58"/>
      <c r="Z390" s="58"/>
    </row>
    <row r="391" spans="5:26" ht="12.75" x14ac:dyDescent="0.2">
      <c r="E391" s="117"/>
      <c r="F391" s="117"/>
      <c r="K391" s="6"/>
      <c r="O391" s="58"/>
      <c r="R391" s="58"/>
      <c r="Z391" s="58"/>
    </row>
    <row r="392" spans="5:26" ht="12.75" x14ac:dyDescent="0.2">
      <c r="E392" s="117"/>
      <c r="F392" s="117"/>
      <c r="K392" s="6"/>
      <c r="O392" s="58"/>
      <c r="R392" s="58"/>
      <c r="Z392" s="58"/>
    </row>
    <row r="393" spans="5:26" ht="12.75" x14ac:dyDescent="0.2">
      <c r="E393" s="117"/>
      <c r="F393" s="117"/>
      <c r="K393" s="6"/>
      <c r="O393" s="58"/>
      <c r="R393" s="58"/>
      <c r="Z393" s="58"/>
    </row>
    <row r="394" spans="5:26" ht="12.75" x14ac:dyDescent="0.2">
      <c r="E394" s="117"/>
      <c r="F394" s="117"/>
      <c r="K394" s="6"/>
      <c r="O394" s="58"/>
      <c r="R394" s="58"/>
      <c r="Z394" s="58"/>
    </row>
    <row r="395" spans="5:26" ht="12.75" x14ac:dyDescent="0.2">
      <c r="E395" s="117"/>
      <c r="F395" s="117"/>
      <c r="K395" s="6"/>
      <c r="O395" s="58"/>
      <c r="R395" s="58"/>
      <c r="Z395" s="58"/>
    </row>
    <row r="396" spans="5:26" ht="12.75" x14ac:dyDescent="0.2">
      <c r="E396" s="117"/>
      <c r="F396" s="117"/>
      <c r="K396" s="6"/>
      <c r="O396" s="58"/>
      <c r="R396" s="58"/>
      <c r="Z396" s="58"/>
    </row>
    <row r="397" spans="5:26" ht="12.75" x14ac:dyDescent="0.2">
      <c r="E397" s="117"/>
      <c r="F397" s="117"/>
      <c r="K397" s="6"/>
      <c r="O397" s="58"/>
      <c r="R397" s="58"/>
      <c r="Z397" s="58"/>
    </row>
    <row r="398" spans="5:26" ht="12.75" x14ac:dyDescent="0.2">
      <c r="E398" s="117"/>
      <c r="F398" s="117"/>
      <c r="K398" s="6"/>
      <c r="O398" s="58"/>
      <c r="R398" s="58"/>
      <c r="Z398" s="58"/>
    </row>
    <row r="399" spans="5:26" ht="12.75" x14ac:dyDescent="0.2">
      <c r="E399" s="117"/>
      <c r="F399" s="117"/>
      <c r="K399" s="6"/>
      <c r="O399" s="58"/>
      <c r="R399" s="58"/>
      <c r="Z399" s="58"/>
    </row>
    <row r="400" spans="5:26" ht="12.75" x14ac:dyDescent="0.2">
      <c r="E400" s="117"/>
      <c r="F400" s="117"/>
      <c r="K400" s="6"/>
      <c r="O400" s="58"/>
      <c r="R400" s="58"/>
      <c r="Z400" s="58"/>
    </row>
    <row r="401" spans="5:26" ht="12.75" x14ac:dyDescent="0.2">
      <c r="E401" s="117"/>
      <c r="F401" s="117"/>
      <c r="K401" s="6"/>
      <c r="O401" s="58"/>
      <c r="R401" s="58"/>
      <c r="Z401" s="58"/>
    </row>
    <row r="402" spans="5:26" ht="12.75" x14ac:dyDescent="0.2">
      <c r="E402" s="117"/>
      <c r="F402" s="117"/>
      <c r="K402" s="6"/>
      <c r="O402" s="58"/>
      <c r="R402" s="58"/>
      <c r="Z402" s="58"/>
    </row>
    <row r="403" spans="5:26" ht="12.75" x14ac:dyDescent="0.2">
      <c r="E403" s="117"/>
      <c r="F403" s="117"/>
      <c r="K403" s="6"/>
      <c r="O403" s="58"/>
      <c r="R403" s="58"/>
      <c r="Z403" s="58"/>
    </row>
    <row r="404" spans="5:26" ht="12.75" x14ac:dyDescent="0.2">
      <c r="E404" s="117"/>
      <c r="F404" s="117"/>
      <c r="K404" s="6"/>
      <c r="O404" s="58"/>
      <c r="R404" s="58"/>
      <c r="Z404" s="58"/>
    </row>
    <row r="405" spans="5:26" ht="12.75" x14ac:dyDescent="0.2">
      <c r="E405" s="117"/>
      <c r="F405" s="117"/>
      <c r="K405" s="6"/>
      <c r="O405" s="58"/>
      <c r="R405" s="58"/>
      <c r="Z405" s="58"/>
    </row>
    <row r="406" spans="5:26" ht="12.75" x14ac:dyDescent="0.2">
      <c r="E406" s="117"/>
      <c r="F406" s="117"/>
      <c r="K406" s="6"/>
      <c r="O406" s="58"/>
      <c r="R406" s="58"/>
      <c r="Z406" s="58"/>
    </row>
    <row r="407" spans="5:26" ht="12.75" x14ac:dyDescent="0.2">
      <c r="E407" s="117"/>
      <c r="F407" s="117"/>
      <c r="K407" s="6"/>
      <c r="O407" s="58"/>
      <c r="R407" s="58"/>
      <c r="Z407" s="58"/>
    </row>
    <row r="408" spans="5:26" ht="12.75" x14ac:dyDescent="0.2">
      <c r="E408" s="117"/>
      <c r="F408" s="117"/>
      <c r="K408" s="6"/>
      <c r="O408" s="58"/>
      <c r="R408" s="58"/>
      <c r="Z408" s="58"/>
    </row>
    <row r="409" spans="5:26" ht="12.75" x14ac:dyDescent="0.2">
      <c r="E409" s="117"/>
      <c r="F409" s="117"/>
      <c r="K409" s="6"/>
      <c r="O409" s="58"/>
      <c r="R409" s="58"/>
      <c r="Z409" s="58"/>
    </row>
    <row r="410" spans="5:26" ht="12.75" x14ac:dyDescent="0.2">
      <c r="E410" s="117"/>
      <c r="F410" s="117"/>
      <c r="K410" s="6"/>
      <c r="O410" s="58"/>
      <c r="R410" s="58"/>
      <c r="Z410" s="58"/>
    </row>
    <row r="411" spans="5:26" ht="12.75" x14ac:dyDescent="0.2">
      <c r="E411" s="117"/>
      <c r="F411" s="117"/>
      <c r="K411" s="6"/>
      <c r="O411" s="58"/>
      <c r="R411" s="58"/>
      <c r="Z411" s="58"/>
    </row>
    <row r="412" spans="5:26" ht="12.75" x14ac:dyDescent="0.2">
      <c r="E412" s="117"/>
      <c r="F412" s="117"/>
      <c r="K412" s="6"/>
      <c r="O412" s="58"/>
      <c r="R412" s="58"/>
      <c r="Z412" s="58"/>
    </row>
    <row r="413" spans="5:26" ht="12.75" x14ac:dyDescent="0.2">
      <c r="E413" s="117"/>
      <c r="F413" s="117"/>
      <c r="K413" s="6"/>
      <c r="O413" s="58"/>
      <c r="R413" s="58"/>
      <c r="Z413" s="58"/>
    </row>
    <row r="414" spans="5:26" ht="12.75" x14ac:dyDescent="0.2">
      <c r="E414" s="117"/>
      <c r="F414" s="117"/>
      <c r="K414" s="6"/>
      <c r="O414" s="58"/>
      <c r="R414" s="58"/>
      <c r="Z414" s="58"/>
    </row>
    <row r="415" spans="5:26" ht="12.75" x14ac:dyDescent="0.2">
      <c r="E415" s="117"/>
      <c r="F415" s="117"/>
      <c r="K415" s="6"/>
      <c r="O415" s="58"/>
      <c r="R415" s="58"/>
      <c r="Z415" s="58"/>
    </row>
    <row r="416" spans="5:26" ht="12.75" x14ac:dyDescent="0.2">
      <c r="E416" s="117"/>
      <c r="F416" s="117"/>
      <c r="K416" s="6"/>
      <c r="O416" s="58"/>
      <c r="R416" s="58"/>
      <c r="Z416" s="58"/>
    </row>
    <row r="417" spans="5:26" ht="12.75" x14ac:dyDescent="0.2">
      <c r="E417" s="117"/>
      <c r="F417" s="117"/>
      <c r="K417" s="6"/>
      <c r="O417" s="58"/>
      <c r="R417" s="58"/>
      <c r="Z417" s="58"/>
    </row>
    <row r="418" spans="5:26" ht="12.75" x14ac:dyDescent="0.2">
      <c r="E418" s="117"/>
      <c r="F418" s="117"/>
      <c r="K418" s="6"/>
      <c r="O418" s="58"/>
      <c r="R418" s="58"/>
      <c r="Z418" s="58"/>
    </row>
    <row r="419" spans="5:26" ht="12.75" x14ac:dyDescent="0.2">
      <c r="E419" s="117"/>
      <c r="F419" s="117"/>
      <c r="K419" s="6"/>
      <c r="O419" s="58"/>
      <c r="R419" s="58"/>
      <c r="Z419" s="58"/>
    </row>
    <row r="420" spans="5:26" ht="12.75" x14ac:dyDescent="0.2">
      <c r="E420" s="117"/>
      <c r="F420" s="117"/>
      <c r="K420" s="6"/>
      <c r="O420" s="58"/>
      <c r="R420" s="58"/>
      <c r="Z420" s="58"/>
    </row>
    <row r="421" spans="5:26" ht="12.75" x14ac:dyDescent="0.2">
      <c r="E421" s="117"/>
      <c r="F421" s="117"/>
      <c r="K421" s="6"/>
      <c r="O421" s="58"/>
      <c r="R421" s="58"/>
      <c r="Z421" s="58"/>
    </row>
    <row r="422" spans="5:26" ht="12.75" x14ac:dyDescent="0.2">
      <c r="E422" s="117"/>
      <c r="F422" s="117"/>
      <c r="K422" s="6"/>
      <c r="O422" s="58"/>
      <c r="R422" s="58"/>
      <c r="Z422" s="58"/>
    </row>
    <row r="423" spans="5:26" ht="12.75" x14ac:dyDescent="0.2">
      <c r="E423" s="117"/>
      <c r="F423" s="117"/>
      <c r="K423" s="6"/>
      <c r="O423" s="58"/>
      <c r="R423" s="58"/>
      <c r="Z423" s="58"/>
    </row>
    <row r="424" spans="5:26" ht="12.75" x14ac:dyDescent="0.2">
      <c r="E424" s="117"/>
      <c r="F424" s="117"/>
      <c r="K424" s="6"/>
      <c r="O424" s="58"/>
      <c r="R424" s="58"/>
      <c r="Z424" s="58"/>
    </row>
    <row r="425" spans="5:26" ht="12.75" x14ac:dyDescent="0.2">
      <c r="E425" s="117"/>
      <c r="F425" s="117"/>
      <c r="K425" s="6"/>
      <c r="O425" s="58"/>
      <c r="R425" s="58"/>
      <c r="Z425" s="58"/>
    </row>
    <row r="426" spans="5:26" ht="12.75" x14ac:dyDescent="0.2">
      <c r="E426" s="117"/>
      <c r="F426" s="117"/>
      <c r="K426" s="6"/>
      <c r="O426" s="58"/>
      <c r="R426" s="58"/>
      <c r="Z426" s="58"/>
    </row>
    <row r="427" spans="5:26" ht="12.75" x14ac:dyDescent="0.2">
      <c r="E427" s="117"/>
      <c r="F427" s="117"/>
      <c r="K427" s="6"/>
      <c r="O427" s="58"/>
      <c r="R427" s="58"/>
      <c r="Z427" s="58"/>
    </row>
    <row r="428" spans="5:26" ht="12.75" x14ac:dyDescent="0.2">
      <c r="E428" s="117"/>
      <c r="F428" s="117"/>
      <c r="K428" s="6"/>
      <c r="O428" s="58"/>
      <c r="R428" s="58"/>
      <c r="Z428" s="58"/>
    </row>
    <row r="429" spans="5:26" ht="12.75" x14ac:dyDescent="0.2">
      <c r="E429" s="117"/>
      <c r="F429" s="117"/>
      <c r="K429" s="6"/>
      <c r="O429" s="58"/>
      <c r="R429" s="58"/>
      <c r="Z429" s="58"/>
    </row>
    <row r="430" spans="5:26" ht="12.75" x14ac:dyDescent="0.2">
      <c r="E430" s="117"/>
      <c r="F430" s="117"/>
      <c r="K430" s="6"/>
      <c r="O430" s="58"/>
      <c r="R430" s="58"/>
      <c r="Z430" s="58"/>
    </row>
    <row r="431" spans="5:26" ht="12.75" x14ac:dyDescent="0.2">
      <c r="E431" s="117"/>
      <c r="F431" s="117"/>
      <c r="K431" s="6"/>
      <c r="O431" s="58"/>
      <c r="R431" s="58"/>
      <c r="Z431" s="58"/>
    </row>
    <row r="432" spans="5:26" ht="12.75" x14ac:dyDescent="0.2">
      <c r="E432" s="117"/>
      <c r="F432" s="117"/>
      <c r="K432" s="6"/>
      <c r="O432" s="58"/>
      <c r="R432" s="58"/>
      <c r="Z432" s="58"/>
    </row>
    <row r="433" spans="5:26" ht="12.75" x14ac:dyDescent="0.2">
      <c r="E433" s="117"/>
      <c r="F433" s="117"/>
      <c r="K433" s="6"/>
      <c r="O433" s="58"/>
      <c r="R433" s="58"/>
      <c r="Z433" s="58"/>
    </row>
    <row r="434" spans="5:26" ht="12.75" x14ac:dyDescent="0.2">
      <c r="E434" s="117"/>
      <c r="F434" s="117"/>
      <c r="K434" s="6"/>
      <c r="O434" s="58"/>
      <c r="R434" s="58"/>
      <c r="Z434" s="58"/>
    </row>
    <row r="435" spans="5:26" ht="12.75" x14ac:dyDescent="0.2">
      <c r="E435" s="117"/>
      <c r="F435" s="117"/>
      <c r="K435" s="6"/>
      <c r="O435" s="58"/>
      <c r="R435" s="58"/>
      <c r="Z435" s="58"/>
    </row>
    <row r="436" spans="5:26" ht="12.75" x14ac:dyDescent="0.2">
      <c r="E436" s="117"/>
      <c r="F436" s="117"/>
      <c r="K436" s="6"/>
      <c r="O436" s="58"/>
      <c r="R436" s="58"/>
      <c r="Z436" s="58"/>
    </row>
    <row r="437" spans="5:26" ht="12.75" x14ac:dyDescent="0.2">
      <c r="E437" s="117"/>
      <c r="F437" s="117"/>
      <c r="K437" s="6"/>
      <c r="O437" s="58"/>
      <c r="R437" s="58"/>
      <c r="Z437" s="58"/>
    </row>
    <row r="438" spans="5:26" ht="12.75" x14ac:dyDescent="0.2">
      <c r="E438" s="117"/>
      <c r="F438" s="117"/>
      <c r="K438" s="6"/>
      <c r="O438" s="58"/>
      <c r="R438" s="58"/>
      <c r="Z438" s="58"/>
    </row>
    <row r="439" spans="5:26" ht="12.75" x14ac:dyDescent="0.2">
      <c r="E439" s="117"/>
      <c r="F439" s="117"/>
      <c r="K439" s="6"/>
      <c r="O439" s="58"/>
      <c r="R439" s="58"/>
      <c r="Z439" s="58"/>
    </row>
    <row r="440" spans="5:26" ht="12.75" x14ac:dyDescent="0.2">
      <c r="E440" s="117"/>
      <c r="F440" s="117"/>
      <c r="K440" s="6"/>
      <c r="O440" s="58"/>
      <c r="R440" s="58"/>
      <c r="Z440" s="58"/>
    </row>
    <row r="441" spans="5:26" ht="12.75" x14ac:dyDescent="0.2">
      <c r="E441" s="117"/>
      <c r="F441" s="117"/>
      <c r="K441" s="6"/>
      <c r="O441" s="58"/>
      <c r="R441" s="58"/>
      <c r="Z441" s="58"/>
    </row>
    <row r="442" spans="5:26" ht="12.75" x14ac:dyDescent="0.2">
      <c r="E442" s="117"/>
      <c r="F442" s="117"/>
      <c r="K442" s="6"/>
      <c r="O442" s="58"/>
      <c r="R442" s="58"/>
      <c r="Z442" s="58"/>
    </row>
    <row r="443" spans="5:26" ht="12.75" x14ac:dyDescent="0.2">
      <c r="E443" s="117"/>
      <c r="F443" s="117"/>
      <c r="K443" s="6"/>
      <c r="O443" s="58"/>
      <c r="R443" s="58"/>
      <c r="Z443" s="58"/>
    </row>
    <row r="444" spans="5:26" ht="12.75" x14ac:dyDescent="0.2">
      <c r="E444" s="117"/>
      <c r="F444" s="117"/>
      <c r="K444" s="6"/>
      <c r="O444" s="58"/>
      <c r="R444" s="58"/>
      <c r="Z444" s="58"/>
    </row>
    <row r="445" spans="5:26" ht="12.75" x14ac:dyDescent="0.2">
      <c r="E445" s="117"/>
      <c r="F445" s="117"/>
      <c r="K445" s="6"/>
      <c r="O445" s="58"/>
      <c r="R445" s="58"/>
      <c r="Z445" s="58"/>
    </row>
    <row r="446" spans="5:26" ht="12.75" x14ac:dyDescent="0.2">
      <c r="E446" s="117"/>
      <c r="F446" s="117"/>
      <c r="K446" s="6"/>
      <c r="O446" s="58"/>
      <c r="R446" s="58"/>
      <c r="Z446" s="58"/>
    </row>
    <row r="447" spans="5:26" ht="12.75" x14ac:dyDescent="0.2">
      <c r="E447" s="117"/>
      <c r="F447" s="117"/>
      <c r="K447" s="6"/>
      <c r="O447" s="58"/>
      <c r="R447" s="58"/>
      <c r="Z447" s="58"/>
    </row>
    <row r="448" spans="5:26" ht="12.75" x14ac:dyDescent="0.2">
      <c r="E448" s="117"/>
      <c r="F448" s="117"/>
      <c r="K448" s="6"/>
      <c r="O448" s="58"/>
      <c r="R448" s="58"/>
      <c r="Z448" s="58"/>
    </row>
    <row r="449" spans="5:26" ht="12.75" x14ac:dyDescent="0.2">
      <c r="E449" s="117"/>
      <c r="F449" s="117"/>
      <c r="K449" s="6"/>
      <c r="O449" s="58"/>
      <c r="R449" s="58"/>
      <c r="Z449" s="58"/>
    </row>
    <row r="450" spans="5:26" ht="12.75" x14ac:dyDescent="0.2">
      <c r="E450" s="117"/>
      <c r="F450" s="117"/>
      <c r="K450" s="6"/>
      <c r="O450" s="58"/>
      <c r="R450" s="58"/>
      <c r="Z450" s="58"/>
    </row>
    <row r="451" spans="5:26" ht="12.75" x14ac:dyDescent="0.2">
      <c r="E451" s="117"/>
      <c r="F451" s="117"/>
      <c r="K451" s="6"/>
      <c r="O451" s="58"/>
      <c r="R451" s="58"/>
      <c r="Z451" s="58"/>
    </row>
    <row r="452" spans="5:26" ht="12.75" x14ac:dyDescent="0.2">
      <c r="E452" s="117"/>
      <c r="F452" s="117"/>
      <c r="K452" s="6"/>
      <c r="O452" s="58"/>
      <c r="R452" s="58"/>
      <c r="Z452" s="58"/>
    </row>
    <row r="453" spans="5:26" ht="12.75" x14ac:dyDescent="0.2">
      <c r="E453" s="117"/>
      <c r="F453" s="117"/>
      <c r="K453" s="6"/>
      <c r="O453" s="58"/>
      <c r="R453" s="58"/>
      <c r="Z453" s="58"/>
    </row>
    <row r="454" spans="5:26" ht="12.75" x14ac:dyDescent="0.2">
      <c r="E454" s="117"/>
      <c r="F454" s="117"/>
      <c r="K454" s="6"/>
      <c r="O454" s="58"/>
      <c r="R454" s="58"/>
      <c r="Z454" s="58"/>
    </row>
    <row r="455" spans="5:26" ht="12.75" x14ac:dyDescent="0.2">
      <c r="E455" s="117"/>
      <c r="F455" s="117"/>
      <c r="K455" s="6"/>
      <c r="O455" s="58"/>
      <c r="R455" s="58"/>
      <c r="Z455" s="58"/>
    </row>
    <row r="456" spans="5:26" ht="12.75" x14ac:dyDescent="0.2">
      <c r="E456" s="117"/>
      <c r="F456" s="117"/>
      <c r="K456" s="6"/>
      <c r="O456" s="58"/>
      <c r="R456" s="58"/>
      <c r="Z456" s="58"/>
    </row>
    <row r="457" spans="5:26" ht="12.75" x14ac:dyDescent="0.2">
      <c r="E457" s="117"/>
      <c r="F457" s="117"/>
      <c r="K457" s="6"/>
      <c r="O457" s="58"/>
      <c r="R457" s="58"/>
      <c r="Z457" s="58"/>
    </row>
    <row r="458" spans="5:26" ht="12.75" x14ac:dyDescent="0.2">
      <c r="E458" s="117"/>
      <c r="F458" s="117"/>
      <c r="K458" s="6"/>
      <c r="O458" s="58"/>
      <c r="R458" s="58"/>
      <c r="Z458" s="58"/>
    </row>
    <row r="459" spans="5:26" ht="12.75" x14ac:dyDescent="0.2">
      <c r="E459" s="117"/>
      <c r="F459" s="117"/>
      <c r="K459" s="6"/>
      <c r="O459" s="58"/>
      <c r="R459" s="58"/>
      <c r="Z459" s="58"/>
    </row>
    <row r="460" spans="5:26" ht="12.75" x14ac:dyDescent="0.2">
      <c r="E460" s="117"/>
      <c r="F460" s="117"/>
      <c r="K460" s="6"/>
      <c r="O460" s="58"/>
      <c r="R460" s="58"/>
      <c r="Z460" s="58"/>
    </row>
    <row r="461" spans="5:26" ht="12.75" x14ac:dyDescent="0.2">
      <c r="E461" s="117"/>
      <c r="F461" s="117"/>
      <c r="K461" s="6"/>
      <c r="O461" s="58"/>
      <c r="R461" s="58"/>
      <c r="Z461" s="58"/>
    </row>
    <row r="462" spans="5:26" ht="12.75" x14ac:dyDescent="0.2">
      <c r="E462" s="117"/>
      <c r="F462" s="117"/>
      <c r="K462" s="6"/>
      <c r="O462" s="58"/>
      <c r="R462" s="58"/>
      <c r="Z462" s="58"/>
    </row>
    <row r="463" spans="5:26" ht="12.75" x14ac:dyDescent="0.2">
      <c r="E463" s="117"/>
      <c r="F463" s="117"/>
      <c r="K463" s="6"/>
      <c r="O463" s="58"/>
      <c r="R463" s="58"/>
      <c r="Z463" s="58"/>
    </row>
    <row r="464" spans="5:26" ht="12.75" x14ac:dyDescent="0.2">
      <c r="E464" s="117"/>
      <c r="F464" s="117"/>
      <c r="K464" s="6"/>
      <c r="O464" s="58"/>
      <c r="R464" s="58"/>
      <c r="Z464" s="58"/>
    </row>
    <row r="465" spans="5:26" ht="12.75" x14ac:dyDescent="0.2">
      <c r="E465" s="117"/>
      <c r="F465" s="117"/>
      <c r="K465" s="6"/>
      <c r="O465" s="58"/>
      <c r="R465" s="58"/>
      <c r="Z465" s="58"/>
    </row>
    <row r="466" spans="5:26" ht="12.75" x14ac:dyDescent="0.2">
      <c r="E466" s="117"/>
      <c r="F466" s="117"/>
      <c r="K466" s="6"/>
      <c r="O466" s="58"/>
      <c r="R466" s="58"/>
      <c r="Z466" s="58"/>
    </row>
    <row r="467" spans="5:26" ht="12.75" x14ac:dyDescent="0.2">
      <c r="E467" s="117"/>
      <c r="F467" s="117"/>
      <c r="K467" s="6"/>
      <c r="O467" s="58"/>
      <c r="R467" s="58"/>
      <c r="Z467" s="58"/>
    </row>
    <row r="468" spans="5:26" ht="12.75" x14ac:dyDescent="0.2">
      <c r="E468" s="117"/>
      <c r="F468" s="117"/>
      <c r="K468" s="6"/>
      <c r="O468" s="58"/>
      <c r="R468" s="58"/>
      <c r="Z468" s="58"/>
    </row>
    <row r="469" spans="5:26" ht="12.75" x14ac:dyDescent="0.2">
      <c r="E469" s="117"/>
      <c r="F469" s="117"/>
      <c r="K469" s="6"/>
      <c r="O469" s="58"/>
      <c r="R469" s="58"/>
      <c r="Z469" s="58"/>
    </row>
    <row r="470" spans="5:26" ht="12.75" x14ac:dyDescent="0.2">
      <c r="E470" s="117"/>
      <c r="F470" s="117"/>
      <c r="K470" s="6"/>
      <c r="O470" s="58"/>
      <c r="R470" s="58"/>
      <c r="Z470" s="58"/>
    </row>
    <row r="471" spans="5:26" ht="12.75" x14ac:dyDescent="0.2">
      <c r="E471" s="117"/>
      <c r="F471" s="117"/>
      <c r="K471" s="6"/>
      <c r="O471" s="58"/>
      <c r="R471" s="58"/>
      <c r="Z471" s="58"/>
    </row>
    <row r="472" spans="5:26" ht="12.75" x14ac:dyDescent="0.2">
      <c r="E472" s="117"/>
      <c r="F472" s="117"/>
      <c r="K472" s="6"/>
      <c r="O472" s="58"/>
      <c r="R472" s="58"/>
      <c r="Z472" s="58"/>
    </row>
    <row r="473" spans="5:26" ht="12.75" x14ac:dyDescent="0.2">
      <c r="E473" s="117"/>
      <c r="F473" s="117"/>
      <c r="K473" s="6"/>
      <c r="O473" s="58"/>
      <c r="R473" s="58"/>
      <c r="Z473" s="58"/>
    </row>
    <row r="474" spans="5:26" ht="12.75" x14ac:dyDescent="0.2">
      <c r="E474" s="117"/>
      <c r="F474" s="117"/>
      <c r="K474" s="6"/>
      <c r="O474" s="58"/>
      <c r="R474" s="58"/>
      <c r="Z474" s="58"/>
    </row>
    <row r="475" spans="5:26" ht="12.75" x14ac:dyDescent="0.2">
      <c r="E475" s="117"/>
      <c r="F475" s="117"/>
      <c r="K475" s="6"/>
      <c r="O475" s="58"/>
      <c r="R475" s="58"/>
      <c r="Z475" s="58"/>
    </row>
    <row r="476" spans="5:26" ht="12.75" x14ac:dyDescent="0.2">
      <c r="E476" s="117"/>
      <c r="F476" s="117"/>
      <c r="K476" s="6"/>
      <c r="O476" s="58"/>
      <c r="R476" s="58"/>
      <c r="Z476" s="58"/>
    </row>
    <row r="477" spans="5:26" ht="12.75" x14ac:dyDescent="0.2">
      <c r="E477" s="117"/>
      <c r="F477" s="117"/>
      <c r="K477" s="6"/>
      <c r="O477" s="58"/>
      <c r="R477" s="58"/>
      <c r="Z477" s="58"/>
    </row>
    <row r="478" spans="5:26" ht="12.75" x14ac:dyDescent="0.2">
      <c r="E478" s="117"/>
      <c r="F478" s="117"/>
      <c r="K478" s="6"/>
      <c r="O478" s="58"/>
      <c r="R478" s="58"/>
      <c r="Z478" s="58"/>
    </row>
    <row r="479" spans="5:26" ht="12.75" x14ac:dyDescent="0.2">
      <c r="E479" s="117"/>
      <c r="F479" s="117"/>
      <c r="K479" s="6"/>
      <c r="O479" s="58"/>
      <c r="R479" s="58"/>
      <c r="Z479" s="58"/>
    </row>
    <row r="480" spans="5:26" ht="12.75" x14ac:dyDescent="0.2">
      <c r="E480" s="117"/>
      <c r="F480" s="117"/>
      <c r="K480" s="6"/>
      <c r="O480" s="58"/>
      <c r="R480" s="58"/>
      <c r="Z480" s="58"/>
    </row>
    <row r="481" spans="5:26" ht="12.75" x14ac:dyDescent="0.2">
      <c r="E481" s="117"/>
      <c r="F481" s="117"/>
      <c r="K481" s="6"/>
      <c r="O481" s="58"/>
      <c r="R481" s="58"/>
      <c r="Z481" s="58"/>
    </row>
    <row r="482" spans="5:26" ht="12.75" x14ac:dyDescent="0.2">
      <c r="E482" s="117"/>
      <c r="F482" s="117"/>
      <c r="K482" s="6"/>
      <c r="O482" s="58"/>
      <c r="R482" s="58"/>
      <c r="Z482" s="58"/>
    </row>
    <row r="483" spans="5:26" ht="12.75" x14ac:dyDescent="0.2">
      <c r="E483" s="117"/>
      <c r="F483" s="117"/>
      <c r="K483" s="6"/>
      <c r="O483" s="58"/>
      <c r="R483" s="58"/>
      <c r="Z483" s="58"/>
    </row>
    <row r="484" spans="5:26" ht="12.75" x14ac:dyDescent="0.2">
      <c r="E484" s="117"/>
      <c r="F484" s="117"/>
      <c r="K484" s="6"/>
      <c r="O484" s="58"/>
      <c r="R484" s="58"/>
      <c r="Z484" s="58"/>
    </row>
    <row r="485" spans="5:26" ht="12.75" x14ac:dyDescent="0.2">
      <c r="E485" s="117"/>
      <c r="F485" s="117"/>
      <c r="K485" s="6"/>
      <c r="O485" s="58"/>
      <c r="R485" s="58"/>
      <c r="Z485" s="58"/>
    </row>
    <row r="486" spans="5:26" ht="12.75" x14ac:dyDescent="0.2">
      <c r="E486" s="117"/>
      <c r="F486" s="117"/>
      <c r="K486" s="6"/>
      <c r="O486" s="58"/>
      <c r="R486" s="58"/>
      <c r="Z486" s="58"/>
    </row>
    <row r="487" spans="5:26" ht="12.75" x14ac:dyDescent="0.2">
      <c r="E487" s="117"/>
      <c r="F487" s="117"/>
      <c r="K487" s="6"/>
      <c r="O487" s="58"/>
      <c r="R487" s="58"/>
      <c r="Z487" s="58"/>
    </row>
    <row r="488" spans="5:26" ht="12.75" x14ac:dyDescent="0.2">
      <c r="E488" s="117"/>
      <c r="F488" s="117"/>
      <c r="K488" s="6"/>
      <c r="O488" s="58"/>
      <c r="R488" s="58"/>
      <c r="Z488" s="58"/>
    </row>
    <row r="489" spans="5:26" ht="12.75" x14ac:dyDescent="0.2">
      <c r="E489" s="117"/>
      <c r="F489" s="117"/>
      <c r="K489" s="6"/>
      <c r="O489" s="58"/>
      <c r="R489" s="58"/>
      <c r="Z489" s="58"/>
    </row>
    <row r="490" spans="5:26" ht="12.75" x14ac:dyDescent="0.2">
      <c r="E490" s="117"/>
      <c r="F490" s="117"/>
      <c r="K490" s="6"/>
      <c r="O490" s="58"/>
      <c r="R490" s="58"/>
      <c r="Z490" s="58"/>
    </row>
    <row r="491" spans="5:26" ht="12.75" x14ac:dyDescent="0.2">
      <c r="E491" s="117"/>
      <c r="F491" s="117"/>
      <c r="K491" s="6"/>
      <c r="O491" s="58"/>
      <c r="R491" s="58"/>
      <c r="Z491" s="58"/>
    </row>
    <row r="492" spans="5:26" ht="12.75" x14ac:dyDescent="0.2">
      <c r="E492" s="117"/>
      <c r="F492" s="117"/>
      <c r="K492" s="6"/>
      <c r="O492" s="58"/>
      <c r="R492" s="58"/>
      <c r="Z492" s="58"/>
    </row>
    <row r="493" spans="5:26" ht="12.75" x14ac:dyDescent="0.2">
      <c r="E493" s="117"/>
      <c r="F493" s="117"/>
      <c r="K493" s="6"/>
      <c r="O493" s="58"/>
      <c r="R493" s="58"/>
      <c r="Z493" s="58"/>
    </row>
    <row r="494" spans="5:26" ht="12.75" x14ac:dyDescent="0.2">
      <c r="E494" s="117"/>
      <c r="F494" s="117"/>
      <c r="K494" s="6"/>
      <c r="O494" s="58"/>
      <c r="R494" s="58"/>
      <c r="Z494" s="58"/>
    </row>
    <row r="495" spans="5:26" ht="12.75" x14ac:dyDescent="0.2">
      <c r="E495" s="117"/>
      <c r="F495" s="117"/>
      <c r="K495" s="6"/>
      <c r="O495" s="58"/>
      <c r="R495" s="58"/>
      <c r="Z495" s="58"/>
    </row>
    <row r="496" spans="5:26" ht="12.75" x14ac:dyDescent="0.2">
      <c r="E496" s="117"/>
      <c r="F496" s="117"/>
      <c r="K496" s="6"/>
      <c r="O496" s="58"/>
      <c r="R496" s="58"/>
      <c r="Z496" s="58"/>
    </row>
    <row r="497" spans="5:26" ht="12.75" x14ac:dyDescent="0.2">
      <c r="E497" s="117"/>
      <c r="F497" s="117"/>
      <c r="K497" s="6"/>
      <c r="O497" s="58"/>
      <c r="R497" s="58"/>
      <c r="Z497" s="58"/>
    </row>
    <row r="498" spans="5:26" ht="12.75" x14ac:dyDescent="0.2">
      <c r="E498" s="117"/>
      <c r="F498" s="117"/>
      <c r="K498" s="6"/>
      <c r="O498" s="58"/>
      <c r="R498" s="58"/>
      <c r="Z498" s="58"/>
    </row>
    <row r="499" spans="5:26" ht="12.75" x14ac:dyDescent="0.2">
      <c r="E499" s="117"/>
      <c r="F499" s="117"/>
      <c r="K499" s="6"/>
      <c r="O499" s="58"/>
      <c r="R499" s="58"/>
      <c r="Z499" s="58"/>
    </row>
    <row r="500" spans="5:26" ht="12.75" x14ac:dyDescent="0.2">
      <c r="E500" s="117"/>
      <c r="F500" s="117"/>
      <c r="K500" s="6"/>
      <c r="O500" s="58"/>
      <c r="R500" s="58"/>
      <c r="Z500" s="58"/>
    </row>
    <row r="501" spans="5:26" ht="12.75" x14ac:dyDescent="0.2">
      <c r="E501" s="117"/>
      <c r="F501" s="117"/>
      <c r="K501" s="6"/>
      <c r="O501" s="58"/>
      <c r="R501" s="58"/>
      <c r="Z501" s="58"/>
    </row>
    <row r="502" spans="5:26" ht="12.75" x14ac:dyDescent="0.2">
      <c r="E502" s="117"/>
      <c r="F502" s="117"/>
      <c r="K502" s="6"/>
      <c r="O502" s="58"/>
      <c r="R502" s="58"/>
      <c r="Z502" s="58"/>
    </row>
    <row r="503" spans="5:26" ht="12.75" x14ac:dyDescent="0.2">
      <c r="E503" s="117"/>
      <c r="F503" s="117"/>
      <c r="K503" s="6"/>
      <c r="O503" s="58"/>
      <c r="R503" s="58"/>
      <c r="Z503" s="58"/>
    </row>
    <row r="504" spans="5:26" ht="12.75" x14ac:dyDescent="0.2">
      <c r="E504" s="117"/>
      <c r="F504" s="117"/>
      <c r="K504" s="6"/>
      <c r="O504" s="58"/>
      <c r="R504" s="58"/>
      <c r="Z504" s="58"/>
    </row>
    <row r="505" spans="5:26" ht="12.75" x14ac:dyDescent="0.2">
      <c r="E505" s="117"/>
      <c r="F505" s="117"/>
      <c r="K505" s="6"/>
      <c r="O505" s="58"/>
      <c r="R505" s="58"/>
      <c r="Z505" s="58"/>
    </row>
    <row r="506" spans="5:26" ht="12.75" x14ac:dyDescent="0.2">
      <c r="E506" s="117"/>
      <c r="F506" s="117"/>
      <c r="K506" s="6"/>
      <c r="O506" s="58"/>
      <c r="R506" s="58"/>
      <c r="Z506" s="58"/>
    </row>
    <row r="507" spans="5:26" ht="12.75" x14ac:dyDescent="0.2">
      <c r="E507" s="117"/>
      <c r="F507" s="117"/>
      <c r="K507" s="6"/>
      <c r="O507" s="58"/>
      <c r="R507" s="58"/>
      <c r="Z507" s="58"/>
    </row>
    <row r="508" spans="5:26" ht="12.75" x14ac:dyDescent="0.2">
      <c r="E508" s="117"/>
      <c r="F508" s="117"/>
      <c r="K508" s="6"/>
      <c r="O508" s="58"/>
      <c r="R508" s="58"/>
      <c r="Z508" s="58"/>
    </row>
    <row r="509" spans="5:26" ht="12.75" x14ac:dyDescent="0.2">
      <c r="E509" s="117"/>
      <c r="F509" s="117"/>
      <c r="K509" s="6"/>
      <c r="O509" s="58"/>
      <c r="R509" s="58"/>
      <c r="Z509" s="58"/>
    </row>
    <row r="510" spans="5:26" ht="12.75" x14ac:dyDescent="0.2">
      <c r="E510" s="117"/>
      <c r="F510" s="117"/>
      <c r="K510" s="6"/>
      <c r="O510" s="58"/>
      <c r="R510" s="58"/>
      <c r="Z510" s="58"/>
    </row>
    <row r="511" spans="5:26" ht="12.75" x14ac:dyDescent="0.2">
      <c r="E511" s="117"/>
      <c r="F511" s="117"/>
      <c r="K511" s="6"/>
      <c r="O511" s="58"/>
      <c r="R511" s="58"/>
      <c r="Z511" s="58"/>
    </row>
    <row r="512" spans="5:26" ht="12.75" x14ac:dyDescent="0.2">
      <c r="E512" s="117"/>
      <c r="F512" s="117"/>
      <c r="K512" s="6"/>
      <c r="O512" s="58"/>
      <c r="R512" s="58"/>
      <c r="Z512" s="58"/>
    </row>
    <row r="513" spans="5:26" ht="12.75" x14ac:dyDescent="0.2">
      <c r="E513" s="117"/>
      <c r="F513" s="117"/>
      <c r="K513" s="6"/>
      <c r="O513" s="58"/>
      <c r="R513" s="58"/>
      <c r="Z513" s="58"/>
    </row>
    <row r="514" spans="5:26" ht="12.75" x14ac:dyDescent="0.2">
      <c r="E514" s="117"/>
      <c r="F514" s="117"/>
      <c r="K514" s="6"/>
      <c r="O514" s="58"/>
      <c r="R514" s="58"/>
      <c r="Z514" s="58"/>
    </row>
    <row r="515" spans="5:26" ht="12.75" x14ac:dyDescent="0.2">
      <c r="E515" s="117"/>
      <c r="F515" s="117"/>
      <c r="K515" s="6"/>
      <c r="O515" s="58"/>
      <c r="R515" s="58"/>
      <c r="Z515" s="58"/>
    </row>
    <row r="516" spans="5:26" ht="12.75" x14ac:dyDescent="0.2">
      <c r="E516" s="117"/>
      <c r="F516" s="117"/>
      <c r="K516" s="6"/>
      <c r="O516" s="58"/>
      <c r="R516" s="58"/>
      <c r="Z516" s="58"/>
    </row>
    <row r="517" spans="5:26" ht="12.75" x14ac:dyDescent="0.2">
      <c r="E517" s="117"/>
      <c r="F517" s="117"/>
      <c r="K517" s="6"/>
      <c r="O517" s="58"/>
      <c r="R517" s="58"/>
      <c r="Z517" s="58"/>
    </row>
    <row r="518" spans="5:26" ht="12.75" x14ac:dyDescent="0.2">
      <c r="E518" s="117"/>
      <c r="F518" s="117"/>
      <c r="K518" s="6"/>
      <c r="O518" s="58"/>
      <c r="R518" s="58"/>
      <c r="Z518" s="58"/>
    </row>
    <row r="519" spans="5:26" ht="12.75" x14ac:dyDescent="0.2">
      <c r="E519" s="117"/>
      <c r="F519" s="117"/>
      <c r="K519" s="6"/>
      <c r="O519" s="58"/>
      <c r="R519" s="58"/>
      <c r="Z519" s="58"/>
    </row>
    <row r="520" spans="5:26" ht="12.75" x14ac:dyDescent="0.2">
      <c r="E520" s="117"/>
      <c r="F520" s="117"/>
      <c r="K520" s="6"/>
      <c r="O520" s="58"/>
      <c r="R520" s="58"/>
      <c r="Z520" s="58"/>
    </row>
    <row r="521" spans="5:26" ht="12.75" x14ac:dyDescent="0.2">
      <c r="E521" s="117"/>
      <c r="F521" s="117"/>
      <c r="K521" s="6"/>
      <c r="O521" s="58"/>
      <c r="R521" s="58"/>
      <c r="Z521" s="58"/>
    </row>
    <row r="522" spans="5:26" ht="12.75" x14ac:dyDescent="0.2">
      <c r="E522" s="117"/>
      <c r="F522" s="117"/>
      <c r="K522" s="6"/>
      <c r="O522" s="58"/>
      <c r="R522" s="58"/>
      <c r="Z522" s="58"/>
    </row>
    <row r="523" spans="5:26" ht="12.75" x14ac:dyDescent="0.2">
      <c r="E523" s="117"/>
      <c r="F523" s="117"/>
      <c r="K523" s="6"/>
      <c r="O523" s="58"/>
      <c r="R523" s="58"/>
      <c r="Z523" s="58"/>
    </row>
    <row r="524" spans="5:26" ht="12.75" x14ac:dyDescent="0.2">
      <c r="E524" s="117"/>
      <c r="F524" s="117"/>
      <c r="K524" s="6"/>
      <c r="O524" s="58"/>
      <c r="R524" s="58"/>
      <c r="Z524" s="58"/>
    </row>
    <row r="525" spans="5:26" ht="12.75" x14ac:dyDescent="0.2">
      <c r="E525" s="117"/>
      <c r="F525" s="117"/>
      <c r="K525" s="6"/>
      <c r="O525" s="58"/>
      <c r="R525" s="58"/>
      <c r="Z525" s="58"/>
    </row>
    <row r="526" spans="5:26" ht="12.75" x14ac:dyDescent="0.2">
      <c r="E526" s="117"/>
      <c r="F526" s="117"/>
      <c r="K526" s="6"/>
      <c r="O526" s="58"/>
      <c r="R526" s="58"/>
      <c r="Z526" s="58"/>
    </row>
    <row r="527" spans="5:26" ht="12.75" x14ac:dyDescent="0.2">
      <c r="E527" s="117"/>
      <c r="F527" s="117"/>
      <c r="K527" s="6"/>
      <c r="O527" s="58"/>
      <c r="R527" s="58"/>
      <c r="Z527" s="58"/>
    </row>
    <row r="528" spans="5:26" ht="12.75" x14ac:dyDescent="0.2">
      <c r="E528" s="117"/>
      <c r="F528" s="117"/>
      <c r="K528" s="6"/>
      <c r="O528" s="58"/>
      <c r="R528" s="58"/>
      <c r="Z528" s="58"/>
    </row>
    <row r="529" spans="5:26" ht="12.75" x14ac:dyDescent="0.2">
      <c r="E529" s="117"/>
      <c r="F529" s="117"/>
      <c r="K529" s="6"/>
      <c r="O529" s="58"/>
      <c r="R529" s="58"/>
      <c r="Z529" s="58"/>
    </row>
    <row r="530" spans="5:26" ht="12.75" x14ac:dyDescent="0.2">
      <c r="E530" s="117"/>
      <c r="F530" s="117"/>
      <c r="K530" s="6"/>
      <c r="O530" s="58"/>
      <c r="R530" s="58"/>
      <c r="Z530" s="58"/>
    </row>
    <row r="531" spans="5:26" ht="12.75" x14ac:dyDescent="0.2">
      <c r="E531" s="117"/>
      <c r="F531" s="117"/>
      <c r="K531" s="6"/>
      <c r="O531" s="58"/>
      <c r="R531" s="58"/>
      <c r="Z531" s="58"/>
    </row>
    <row r="532" spans="5:26" ht="12.75" x14ac:dyDescent="0.2">
      <c r="E532" s="117"/>
      <c r="F532" s="117"/>
      <c r="K532" s="6"/>
      <c r="O532" s="58"/>
      <c r="R532" s="58"/>
      <c r="Z532" s="58"/>
    </row>
    <row r="533" spans="5:26" ht="12.75" x14ac:dyDescent="0.2">
      <c r="E533" s="117"/>
      <c r="F533" s="117"/>
      <c r="K533" s="6"/>
      <c r="O533" s="58"/>
      <c r="R533" s="58"/>
      <c r="Z533" s="58"/>
    </row>
    <row r="534" spans="5:26" ht="12.75" x14ac:dyDescent="0.2">
      <c r="E534" s="117"/>
      <c r="F534" s="117"/>
      <c r="K534" s="6"/>
      <c r="O534" s="58"/>
      <c r="R534" s="58"/>
      <c r="Z534" s="58"/>
    </row>
    <row r="535" spans="5:26" ht="12.75" x14ac:dyDescent="0.2">
      <c r="E535" s="117"/>
      <c r="F535" s="117"/>
      <c r="K535" s="6"/>
      <c r="O535" s="58"/>
      <c r="R535" s="58"/>
      <c r="Z535" s="58"/>
    </row>
    <row r="536" spans="5:26" ht="12.75" x14ac:dyDescent="0.2">
      <c r="E536" s="117"/>
      <c r="F536" s="117"/>
      <c r="K536" s="6"/>
      <c r="O536" s="58"/>
      <c r="R536" s="58"/>
      <c r="Z536" s="58"/>
    </row>
    <row r="537" spans="5:26" ht="12.75" x14ac:dyDescent="0.2">
      <c r="E537" s="117"/>
      <c r="F537" s="117"/>
      <c r="K537" s="6"/>
      <c r="O537" s="58"/>
      <c r="R537" s="58"/>
      <c r="Z537" s="58"/>
    </row>
    <row r="538" spans="5:26" ht="12.75" x14ac:dyDescent="0.2">
      <c r="E538" s="117"/>
      <c r="F538" s="117"/>
      <c r="K538" s="6"/>
      <c r="O538" s="58"/>
      <c r="R538" s="58"/>
      <c r="Z538" s="58"/>
    </row>
    <row r="539" spans="5:26" ht="12.75" x14ac:dyDescent="0.2">
      <c r="E539" s="117"/>
      <c r="F539" s="117"/>
      <c r="K539" s="6"/>
      <c r="O539" s="58"/>
      <c r="R539" s="58"/>
      <c r="Z539" s="58"/>
    </row>
    <row r="540" spans="5:26" ht="12.75" x14ac:dyDescent="0.2">
      <c r="E540" s="117"/>
      <c r="F540" s="117"/>
      <c r="K540" s="6"/>
      <c r="O540" s="58"/>
      <c r="R540" s="58"/>
      <c r="Z540" s="58"/>
    </row>
    <row r="541" spans="5:26" ht="12.75" x14ac:dyDescent="0.2">
      <c r="E541" s="117"/>
      <c r="F541" s="117"/>
      <c r="K541" s="6"/>
      <c r="O541" s="58"/>
      <c r="R541" s="58"/>
      <c r="Z541" s="58"/>
    </row>
    <row r="542" spans="5:26" ht="12.75" x14ac:dyDescent="0.2">
      <c r="E542" s="117"/>
      <c r="F542" s="117"/>
      <c r="K542" s="6"/>
      <c r="O542" s="58"/>
      <c r="R542" s="58"/>
      <c r="Z542" s="58"/>
    </row>
    <row r="543" spans="5:26" ht="12.75" x14ac:dyDescent="0.2">
      <c r="E543" s="117"/>
      <c r="F543" s="117"/>
      <c r="K543" s="6"/>
      <c r="O543" s="58"/>
      <c r="R543" s="58"/>
      <c r="Z543" s="58"/>
    </row>
    <row r="544" spans="5:26" ht="12.75" x14ac:dyDescent="0.2">
      <c r="E544" s="117"/>
      <c r="F544" s="117"/>
      <c r="K544" s="6"/>
      <c r="O544" s="58"/>
      <c r="R544" s="58"/>
      <c r="Z544" s="58"/>
    </row>
    <row r="545" spans="5:26" ht="12.75" x14ac:dyDescent="0.2">
      <c r="E545" s="117"/>
      <c r="F545" s="117"/>
      <c r="K545" s="6"/>
      <c r="O545" s="58"/>
      <c r="R545" s="58"/>
      <c r="Z545" s="58"/>
    </row>
    <row r="546" spans="5:26" ht="12.75" x14ac:dyDescent="0.2">
      <c r="E546" s="117"/>
      <c r="F546" s="117"/>
      <c r="K546" s="6"/>
      <c r="O546" s="58"/>
      <c r="R546" s="58"/>
      <c r="Z546" s="58"/>
    </row>
    <row r="547" spans="5:26" ht="12.75" x14ac:dyDescent="0.2">
      <c r="E547" s="117"/>
      <c r="F547" s="117"/>
      <c r="K547" s="6"/>
      <c r="O547" s="58"/>
      <c r="R547" s="58"/>
      <c r="Z547" s="58"/>
    </row>
    <row r="548" spans="5:26" ht="12.75" x14ac:dyDescent="0.2">
      <c r="E548" s="117"/>
      <c r="F548" s="117"/>
      <c r="K548" s="6"/>
      <c r="O548" s="58"/>
      <c r="R548" s="58"/>
      <c r="Z548" s="58"/>
    </row>
    <row r="549" spans="5:26" ht="12.75" x14ac:dyDescent="0.2">
      <c r="E549" s="117"/>
      <c r="F549" s="117"/>
      <c r="K549" s="6"/>
      <c r="O549" s="58"/>
      <c r="R549" s="58"/>
      <c r="Z549" s="58"/>
    </row>
    <row r="550" spans="5:26" ht="12.75" x14ac:dyDescent="0.2">
      <c r="E550" s="117"/>
      <c r="F550" s="117"/>
      <c r="K550" s="6"/>
      <c r="O550" s="58"/>
      <c r="R550" s="58"/>
      <c r="Z550" s="58"/>
    </row>
    <row r="551" spans="5:26" ht="12.75" x14ac:dyDescent="0.2">
      <c r="E551" s="117"/>
      <c r="F551" s="117"/>
      <c r="K551" s="6"/>
      <c r="O551" s="58"/>
      <c r="R551" s="58"/>
      <c r="Z551" s="58"/>
    </row>
    <row r="552" spans="5:26" ht="12.75" x14ac:dyDescent="0.2">
      <c r="E552" s="117"/>
      <c r="F552" s="117"/>
      <c r="K552" s="6"/>
      <c r="O552" s="58"/>
      <c r="R552" s="58"/>
      <c r="Z552" s="58"/>
    </row>
    <row r="553" spans="5:26" ht="12.75" x14ac:dyDescent="0.2">
      <c r="E553" s="117"/>
      <c r="F553" s="117"/>
      <c r="K553" s="6"/>
      <c r="O553" s="58"/>
      <c r="R553" s="58"/>
      <c r="Z553" s="58"/>
    </row>
    <row r="554" spans="5:26" ht="12.75" x14ac:dyDescent="0.2">
      <c r="E554" s="117"/>
      <c r="F554" s="117"/>
      <c r="K554" s="6"/>
      <c r="O554" s="58"/>
      <c r="R554" s="58"/>
      <c r="Z554" s="58"/>
    </row>
    <row r="555" spans="5:26" ht="12.75" x14ac:dyDescent="0.2">
      <c r="E555" s="117"/>
      <c r="F555" s="117"/>
      <c r="K555" s="6"/>
      <c r="O555" s="58"/>
      <c r="R555" s="58"/>
      <c r="Z555" s="58"/>
    </row>
    <row r="556" spans="5:26" ht="12.75" x14ac:dyDescent="0.2">
      <c r="E556" s="117"/>
      <c r="F556" s="117"/>
      <c r="K556" s="6"/>
      <c r="O556" s="58"/>
      <c r="R556" s="58"/>
      <c r="Z556" s="58"/>
    </row>
    <row r="557" spans="5:26" ht="12.75" x14ac:dyDescent="0.2">
      <c r="E557" s="117"/>
      <c r="F557" s="117"/>
      <c r="K557" s="6"/>
      <c r="O557" s="58"/>
      <c r="R557" s="58"/>
      <c r="Z557" s="58"/>
    </row>
    <row r="558" spans="5:26" ht="12.75" x14ac:dyDescent="0.2">
      <c r="E558" s="117"/>
      <c r="F558" s="117"/>
      <c r="K558" s="6"/>
      <c r="O558" s="58"/>
      <c r="R558" s="58"/>
      <c r="Z558" s="58"/>
    </row>
    <row r="559" spans="5:26" ht="12.75" x14ac:dyDescent="0.2">
      <c r="E559" s="117"/>
      <c r="F559" s="117"/>
      <c r="K559" s="6"/>
      <c r="O559" s="58"/>
      <c r="R559" s="58"/>
      <c r="Z559" s="58"/>
    </row>
    <row r="560" spans="5:26" ht="12.75" x14ac:dyDescent="0.2">
      <c r="E560" s="117"/>
      <c r="F560" s="117"/>
      <c r="K560" s="6"/>
      <c r="O560" s="58"/>
      <c r="R560" s="58"/>
      <c r="Z560" s="58"/>
    </row>
    <row r="561" spans="5:26" ht="12.75" x14ac:dyDescent="0.2">
      <c r="E561" s="117"/>
      <c r="F561" s="117"/>
      <c r="K561" s="6"/>
      <c r="O561" s="58"/>
      <c r="R561" s="58"/>
      <c r="Z561" s="58"/>
    </row>
    <row r="562" spans="5:26" ht="12.75" x14ac:dyDescent="0.2">
      <c r="E562" s="117"/>
      <c r="F562" s="117"/>
      <c r="K562" s="6"/>
      <c r="O562" s="58"/>
      <c r="R562" s="58"/>
      <c r="Z562" s="58"/>
    </row>
    <row r="563" spans="5:26" ht="12.75" x14ac:dyDescent="0.2">
      <c r="E563" s="117"/>
      <c r="F563" s="117"/>
      <c r="K563" s="6"/>
      <c r="O563" s="58"/>
      <c r="R563" s="58"/>
      <c r="Z563" s="58"/>
    </row>
    <row r="564" spans="5:26" ht="12.75" x14ac:dyDescent="0.2">
      <c r="E564" s="117"/>
      <c r="F564" s="117"/>
      <c r="K564" s="6"/>
      <c r="O564" s="58"/>
      <c r="R564" s="58"/>
      <c r="Z564" s="58"/>
    </row>
    <row r="565" spans="5:26" ht="12.75" x14ac:dyDescent="0.2">
      <c r="E565" s="117"/>
      <c r="F565" s="117"/>
      <c r="K565" s="6"/>
      <c r="O565" s="58"/>
      <c r="R565" s="58"/>
      <c r="Z565" s="58"/>
    </row>
    <row r="566" spans="5:26" ht="12.75" x14ac:dyDescent="0.2">
      <c r="E566" s="117"/>
      <c r="F566" s="117"/>
      <c r="K566" s="6"/>
      <c r="O566" s="58"/>
      <c r="R566" s="58"/>
      <c r="Z566" s="58"/>
    </row>
    <row r="567" spans="5:26" ht="12.75" x14ac:dyDescent="0.2">
      <c r="E567" s="117"/>
      <c r="F567" s="117"/>
      <c r="K567" s="6"/>
      <c r="O567" s="58"/>
      <c r="R567" s="58"/>
      <c r="Z567" s="58"/>
    </row>
    <row r="568" spans="5:26" ht="12.75" x14ac:dyDescent="0.2">
      <c r="E568" s="117"/>
      <c r="F568" s="117"/>
      <c r="K568" s="6"/>
      <c r="O568" s="58"/>
      <c r="R568" s="58"/>
      <c r="Z568" s="58"/>
    </row>
    <row r="569" spans="5:26" ht="12.75" x14ac:dyDescent="0.2">
      <c r="E569" s="117"/>
      <c r="F569" s="117"/>
      <c r="K569" s="6"/>
      <c r="O569" s="58"/>
      <c r="R569" s="58"/>
      <c r="Z569" s="58"/>
    </row>
    <row r="570" spans="5:26" ht="12.75" x14ac:dyDescent="0.2">
      <c r="E570" s="117"/>
      <c r="F570" s="117"/>
      <c r="K570" s="6"/>
      <c r="O570" s="58"/>
      <c r="R570" s="58"/>
      <c r="Z570" s="58"/>
    </row>
    <row r="571" spans="5:26" ht="12.75" x14ac:dyDescent="0.2">
      <c r="E571" s="117"/>
      <c r="F571" s="117"/>
      <c r="K571" s="6"/>
      <c r="O571" s="58"/>
      <c r="R571" s="58"/>
      <c r="Z571" s="58"/>
    </row>
    <row r="572" spans="5:26" ht="12.75" x14ac:dyDescent="0.2">
      <c r="E572" s="117"/>
      <c r="F572" s="117"/>
      <c r="K572" s="6"/>
      <c r="O572" s="58"/>
      <c r="R572" s="58"/>
      <c r="Z572" s="58"/>
    </row>
    <row r="573" spans="5:26" ht="12.75" x14ac:dyDescent="0.2">
      <c r="E573" s="117"/>
      <c r="F573" s="117"/>
      <c r="K573" s="6"/>
      <c r="O573" s="58"/>
      <c r="R573" s="58"/>
      <c r="Z573" s="58"/>
    </row>
    <row r="574" spans="5:26" ht="12.75" x14ac:dyDescent="0.2">
      <c r="E574" s="117"/>
      <c r="F574" s="117"/>
      <c r="K574" s="6"/>
      <c r="O574" s="58"/>
      <c r="R574" s="58"/>
      <c r="Z574" s="58"/>
    </row>
    <row r="575" spans="5:26" ht="12.75" x14ac:dyDescent="0.2">
      <c r="E575" s="117"/>
      <c r="F575" s="117"/>
      <c r="K575" s="6"/>
      <c r="O575" s="58"/>
      <c r="R575" s="58"/>
      <c r="Z575" s="58"/>
    </row>
    <row r="576" spans="5:26" ht="12.75" x14ac:dyDescent="0.2">
      <c r="E576" s="117"/>
      <c r="F576" s="117"/>
      <c r="K576" s="6"/>
      <c r="O576" s="58"/>
      <c r="R576" s="58"/>
      <c r="Z576" s="58"/>
    </row>
    <row r="577" spans="5:26" ht="12.75" x14ac:dyDescent="0.2">
      <c r="E577" s="117"/>
      <c r="F577" s="117"/>
      <c r="K577" s="6"/>
      <c r="O577" s="58"/>
      <c r="R577" s="58"/>
      <c r="Z577" s="58"/>
    </row>
    <row r="578" spans="5:26" ht="12.75" x14ac:dyDescent="0.2">
      <c r="E578" s="117"/>
      <c r="F578" s="117"/>
      <c r="K578" s="6"/>
      <c r="O578" s="58"/>
      <c r="R578" s="58"/>
      <c r="Z578" s="58"/>
    </row>
    <row r="579" spans="5:26" ht="12.75" x14ac:dyDescent="0.2">
      <c r="E579" s="117"/>
      <c r="F579" s="117"/>
      <c r="K579" s="6"/>
      <c r="O579" s="58"/>
      <c r="R579" s="58"/>
      <c r="Z579" s="58"/>
    </row>
    <row r="580" spans="5:26" ht="12.75" x14ac:dyDescent="0.2">
      <c r="E580" s="117"/>
      <c r="F580" s="117"/>
      <c r="K580" s="6"/>
      <c r="O580" s="58"/>
      <c r="R580" s="58"/>
      <c r="Z580" s="58"/>
    </row>
    <row r="581" spans="5:26" ht="12.75" x14ac:dyDescent="0.2">
      <c r="E581" s="117"/>
      <c r="F581" s="117"/>
      <c r="K581" s="6"/>
      <c r="O581" s="58"/>
      <c r="R581" s="58"/>
      <c r="Z581" s="58"/>
    </row>
    <row r="582" spans="5:26" ht="12.75" x14ac:dyDescent="0.2">
      <c r="E582" s="117"/>
      <c r="F582" s="117"/>
      <c r="K582" s="6"/>
      <c r="O582" s="58"/>
      <c r="R582" s="58"/>
      <c r="Z582" s="58"/>
    </row>
    <row r="583" spans="5:26" ht="12.75" x14ac:dyDescent="0.2">
      <c r="E583" s="117"/>
      <c r="F583" s="117"/>
      <c r="K583" s="6"/>
      <c r="O583" s="58"/>
      <c r="R583" s="58"/>
      <c r="Z583" s="58"/>
    </row>
    <row r="584" spans="5:26" ht="12.75" x14ac:dyDescent="0.2">
      <c r="E584" s="117"/>
      <c r="F584" s="117"/>
      <c r="K584" s="6"/>
      <c r="O584" s="58"/>
      <c r="R584" s="58"/>
      <c r="Z584" s="58"/>
    </row>
    <row r="585" spans="5:26" ht="12.75" x14ac:dyDescent="0.2">
      <c r="E585" s="117"/>
      <c r="F585" s="117"/>
      <c r="K585" s="6"/>
      <c r="O585" s="58"/>
      <c r="R585" s="58"/>
      <c r="Z585" s="58"/>
    </row>
    <row r="586" spans="5:26" ht="12.75" x14ac:dyDescent="0.2">
      <c r="E586" s="117"/>
      <c r="F586" s="117"/>
      <c r="K586" s="6"/>
      <c r="O586" s="58"/>
      <c r="R586" s="58"/>
      <c r="Z586" s="58"/>
    </row>
    <row r="587" spans="5:26" ht="12.75" x14ac:dyDescent="0.2">
      <c r="E587" s="117"/>
      <c r="F587" s="117"/>
      <c r="K587" s="6"/>
      <c r="O587" s="58"/>
      <c r="R587" s="58"/>
      <c r="Z587" s="58"/>
    </row>
    <row r="588" spans="5:26" ht="12.75" x14ac:dyDescent="0.2">
      <c r="E588" s="117"/>
      <c r="F588" s="117"/>
      <c r="K588" s="6"/>
      <c r="O588" s="58"/>
      <c r="R588" s="58"/>
      <c r="Z588" s="58"/>
    </row>
    <row r="589" spans="5:26" ht="12.75" x14ac:dyDescent="0.2">
      <c r="E589" s="117"/>
      <c r="F589" s="117"/>
      <c r="K589" s="6"/>
      <c r="O589" s="58"/>
      <c r="R589" s="58"/>
      <c r="Z589" s="58"/>
    </row>
    <row r="590" spans="5:26" ht="12.75" x14ac:dyDescent="0.2">
      <c r="E590" s="117"/>
      <c r="F590" s="117"/>
      <c r="K590" s="6"/>
      <c r="O590" s="58"/>
      <c r="R590" s="58"/>
      <c r="Z590" s="58"/>
    </row>
    <row r="591" spans="5:26" ht="12.75" x14ac:dyDescent="0.2">
      <c r="E591" s="117"/>
      <c r="F591" s="117"/>
      <c r="K591" s="6"/>
      <c r="O591" s="58"/>
      <c r="R591" s="58"/>
      <c r="Z591" s="58"/>
    </row>
    <row r="592" spans="5:26" ht="12.75" x14ac:dyDescent="0.2">
      <c r="E592" s="117"/>
      <c r="F592" s="117"/>
      <c r="K592" s="6"/>
      <c r="O592" s="58"/>
      <c r="R592" s="58"/>
      <c r="Z592" s="58"/>
    </row>
    <row r="593" spans="5:26" ht="12.75" x14ac:dyDescent="0.2">
      <c r="E593" s="117"/>
      <c r="F593" s="117"/>
      <c r="K593" s="6"/>
      <c r="O593" s="58"/>
      <c r="R593" s="58"/>
      <c r="Z593" s="58"/>
    </row>
    <row r="594" spans="5:26" ht="12.75" x14ac:dyDescent="0.2">
      <c r="E594" s="117"/>
      <c r="F594" s="117"/>
      <c r="K594" s="6"/>
      <c r="O594" s="58"/>
      <c r="R594" s="58"/>
      <c r="Z594" s="58"/>
    </row>
    <row r="595" spans="5:26" ht="12.75" x14ac:dyDescent="0.2">
      <c r="E595" s="117"/>
      <c r="F595" s="117"/>
      <c r="K595" s="6"/>
      <c r="O595" s="58"/>
      <c r="R595" s="58"/>
      <c r="Z595" s="58"/>
    </row>
    <row r="596" spans="5:26" ht="12.75" x14ac:dyDescent="0.2">
      <c r="E596" s="117"/>
      <c r="F596" s="117"/>
      <c r="K596" s="6"/>
      <c r="O596" s="58"/>
      <c r="R596" s="58"/>
      <c r="Z596" s="58"/>
    </row>
    <row r="597" spans="5:26" ht="12.75" x14ac:dyDescent="0.2">
      <c r="E597" s="117"/>
      <c r="F597" s="117"/>
      <c r="K597" s="6"/>
      <c r="O597" s="58"/>
      <c r="R597" s="58"/>
      <c r="Z597" s="58"/>
    </row>
    <row r="598" spans="5:26" ht="12.75" x14ac:dyDescent="0.2">
      <c r="E598" s="117"/>
      <c r="F598" s="117"/>
      <c r="K598" s="6"/>
      <c r="O598" s="58"/>
      <c r="R598" s="58"/>
      <c r="Z598" s="58"/>
    </row>
    <row r="599" spans="5:26" ht="12.75" x14ac:dyDescent="0.2">
      <c r="E599" s="117"/>
      <c r="F599" s="117"/>
      <c r="K599" s="6"/>
      <c r="O599" s="58"/>
      <c r="R599" s="58"/>
      <c r="Z599" s="58"/>
    </row>
    <row r="600" spans="5:26" ht="12.75" x14ac:dyDescent="0.2">
      <c r="E600" s="117"/>
      <c r="F600" s="117"/>
      <c r="K600" s="6"/>
      <c r="O600" s="58"/>
      <c r="R600" s="58"/>
      <c r="Z600" s="58"/>
    </row>
    <row r="601" spans="5:26" ht="12.75" x14ac:dyDescent="0.2">
      <c r="E601" s="117"/>
      <c r="F601" s="117"/>
      <c r="K601" s="6"/>
      <c r="O601" s="58"/>
      <c r="R601" s="58"/>
      <c r="Z601" s="58"/>
    </row>
    <row r="602" spans="5:26" ht="12.75" x14ac:dyDescent="0.2">
      <c r="E602" s="117"/>
      <c r="F602" s="117"/>
      <c r="K602" s="6"/>
      <c r="O602" s="58"/>
      <c r="R602" s="58"/>
      <c r="Z602" s="58"/>
    </row>
    <row r="603" spans="5:26" ht="12.75" x14ac:dyDescent="0.2">
      <c r="E603" s="117"/>
      <c r="F603" s="117"/>
      <c r="K603" s="6"/>
      <c r="O603" s="58"/>
      <c r="R603" s="58"/>
      <c r="Z603" s="58"/>
    </row>
    <row r="604" spans="5:26" ht="12.75" x14ac:dyDescent="0.2">
      <c r="E604" s="117"/>
      <c r="F604" s="117"/>
      <c r="K604" s="6"/>
      <c r="O604" s="58"/>
      <c r="R604" s="58"/>
      <c r="Z604" s="58"/>
    </row>
    <row r="605" spans="5:26" ht="12.75" x14ac:dyDescent="0.2">
      <c r="E605" s="117"/>
      <c r="F605" s="117"/>
      <c r="K605" s="6"/>
      <c r="O605" s="58"/>
      <c r="R605" s="58"/>
      <c r="Z605" s="58"/>
    </row>
    <row r="606" spans="5:26" ht="12.75" x14ac:dyDescent="0.2">
      <c r="E606" s="117"/>
      <c r="F606" s="117"/>
      <c r="K606" s="6"/>
      <c r="O606" s="58"/>
      <c r="R606" s="58"/>
      <c r="Z606" s="58"/>
    </row>
    <row r="607" spans="5:26" ht="12.75" x14ac:dyDescent="0.2">
      <c r="E607" s="117"/>
      <c r="F607" s="117"/>
      <c r="K607" s="6"/>
      <c r="O607" s="58"/>
      <c r="R607" s="58"/>
      <c r="Z607" s="58"/>
    </row>
    <row r="608" spans="5:26" ht="12.75" x14ac:dyDescent="0.2">
      <c r="E608" s="117"/>
      <c r="F608" s="117"/>
      <c r="K608" s="6"/>
      <c r="O608" s="58"/>
      <c r="R608" s="58"/>
      <c r="Z608" s="58"/>
    </row>
    <row r="609" spans="5:26" ht="12.75" x14ac:dyDescent="0.2">
      <c r="E609" s="117"/>
      <c r="F609" s="117"/>
      <c r="K609" s="6"/>
      <c r="O609" s="58"/>
      <c r="R609" s="58"/>
      <c r="Z609" s="58"/>
    </row>
    <row r="610" spans="5:26" ht="12.75" x14ac:dyDescent="0.2">
      <c r="E610" s="117"/>
      <c r="F610" s="117"/>
      <c r="K610" s="6"/>
      <c r="O610" s="58"/>
      <c r="R610" s="58"/>
      <c r="Z610" s="58"/>
    </row>
    <row r="611" spans="5:26" ht="12.75" x14ac:dyDescent="0.2">
      <c r="E611" s="117"/>
      <c r="F611" s="117"/>
      <c r="K611" s="6"/>
      <c r="O611" s="58"/>
      <c r="R611" s="58"/>
      <c r="Z611" s="58"/>
    </row>
    <row r="612" spans="5:26" ht="12.75" x14ac:dyDescent="0.2">
      <c r="E612" s="117"/>
      <c r="F612" s="117"/>
      <c r="K612" s="6"/>
      <c r="O612" s="58"/>
      <c r="R612" s="58"/>
      <c r="Z612" s="58"/>
    </row>
    <row r="613" spans="5:26" ht="12.75" x14ac:dyDescent="0.2">
      <c r="E613" s="117"/>
      <c r="F613" s="117"/>
      <c r="K613" s="6"/>
      <c r="O613" s="58"/>
      <c r="R613" s="58"/>
      <c r="Z613" s="58"/>
    </row>
    <row r="614" spans="5:26" ht="12.75" x14ac:dyDescent="0.2">
      <c r="E614" s="117"/>
      <c r="F614" s="117"/>
      <c r="K614" s="6"/>
      <c r="O614" s="58"/>
      <c r="R614" s="58"/>
      <c r="Z614" s="58"/>
    </row>
    <row r="615" spans="5:26" ht="12.75" x14ac:dyDescent="0.2">
      <c r="E615" s="117"/>
      <c r="F615" s="117"/>
      <c r="K615" s="6"/>
      <c r="O615" s="58"/>
      <c r="R615" s="58"/>
      <c r="Z615" s="58"/>
    </row>
    <row r="616" spans="5:26" ht="12.75" x14ac:dyDescent="0.2">
      <c r="E616" s="117"/>
      <c r="F616" s="117"/>
      <c r="K616" s="6"/>
      <c r="O616" s="58"/>
      <c r="R616" s="58"/>
      <c r="Z616" s="58"/>
    </row>
    <row r="617" spans="5:26" ht="12.75" x14ac:dyDescent="0.2">
      <c r="E617" s="117"/>
      <c r="F617" s="117"/>
      <c r="K617" s="6"/>
      <c r="O617" s="58"/>
      <c r="R617" s="58"/>
      <c r="Z617" s="58"/>
    </row>
    <row r="618" spans="5:26" ht="12.75" x14ac:dyDescent="0.2">
      <c r="E618" s="117"/>
      <c r="F618" s="117"/>
      <c r="K618" s="6"/>
      <c r="O618" s="58"/>
      <c r="R618" s="58"/>
      <c r="Z618" s="58"/>
    </row>
    <row r="619" spans="5:26" ht="12.75" x14ac:dyDescent="0.2">
      <c r="E619" s="117"/>
      <c r="F619" s="117"/>
      <c r="K619" s="6"/>
      <c r="O619" s="58"/>
      <c r="R619" s="58"/>
      <c r="Z619" s="58"/>
    </row>
    <row r="620" spans="5:26" ht="12.75" x14ac:dyDescent="0.2">
      <c r="E620" s="117"/>
      <c r="F620" s="117"/>
      <c r="K620" s="6"/>
      <c r="O620" s="58"/>
      <c r="R620" s="58"/>
      <c r="Z620" s="58"/>
    </row>
    <row r="621" spans="5:26" ht="12.75" x14ac:dyDescent="0.2">
      <c r="E621" s="117"/>
      <c r="F621" s="117"/>
      <c r="K621" s="6"/>
      <c r="O621" s="58"/>
      <c r="R621" s="58"/>
      <c r="Z621" s="58"/>
    </row>
    <row r="622" spans="5:26" ht="12.75" x14ac:dyDescent="0.2">
      <c r="E622" s="117"/>
      <c r="F622" s="117"/>
      <c r="K622" s="6"/>
      <c r="O622" s="58"/>
      <c r="R622" s="58"/>
      <c r="Z622" s="58"/>
    </row>
    <row r="623" spans="5:26" ht="12.75" x14ac:dyDescent="0.2">
      <c r="E623" s="117"/>
      <c r="F623" s="117"/>
      <c r="K623" s="6"/>
      <c r="O623" s="58"/>
      <c r="R623" s="58"/>
      <c r="Z623" s="58"/>
    </row>
    <row r="624" spans="5:26" ht="12.75" x14ac:dyDescent="0.2">
      <c r="E624" s="117"/>
      <c r="F624" s="117"/>
      <c r="K624" s="6"/>
      <c r="O624" s="58"/>
      <c r="R624" s="58"/>
      <c r="Z624" s="58"/>
    </row>
    <row r="625" spans="5:26" ht="12.75" x14ac:dyDescent="0.2">
      <c r="E625" s="117"/>
      <c r="F625" s="117"/>
      <c r="K625" s="6"/>
      <c r="O625" s="58"/>
      <c r="R625" s="58"/>
      <c r="Z625" s="58"/>
    </row>
    <row r="626" spans="5:26" ht="12.75" x14ac:dyDescent="0.2">
      <c r="E626" s="117"/>
      <c r="F626" s="117"/>
      <c r="K626" s="6"/>
      <c r="O626" s="58"/>
      <c r="R626" s="58"/>
      <c r="Z626" s="58"/>
    </row>
    <row r="627" spans="5:26" ht="12.75" x14ac:dyDescent="0.2">
      <c r="E627" s="117"/>
      <c r="F627" s="117"/>
      <c r="K627" s="6"/>
      <c r="O627" s="58"/>
      <c r="R627" s="58"/>
      <c r="Z627" s="58"/>
    </row>
    <row r="628" spans="5:26" ht="12.75" x14ac:dyDescent="0.2">
      <c r="E628" s="117"/>
      <c r="F628" s="117"/>
      <c r="K628" s="6"/>
      <c r="O628" s="58"/>
      <c r="R628" s="58"/>
      <c r="Z628" s="58"/>
    </row>
    <row r="629" spans="5:26" ht="12.75" x14ac:dyDescent="0.2">
      <c r="E629" s="117"/>
      <c r="F629" s="117"/>
      <c r="K629" s="6"/>
      <c r="O629" s="58"/>
      <c r="R629" s="58"/>
      <c r="Z629" s="58"/>
    </row>
    <row r="630" spans="5:26" ht="12.75" x14ac:dyDescent="0.2">
      <c r="E630" s="117"/>
      <c r="F630" s="117"/>
      <c r="K630" s="6"/>
      <c r="O630" s="58"/>
      <c r="R630" s="58"/>
      <c r="Z630" s="58"/>
    </row>
    <row r="631" spans="5:26" ht="12.75" x14ac:dyDescent="0.2">
      <c r="E631" s="117"/>
      <c r="F631" s="117"/>
      <c r="K631" s="6"/>
      <c r="O631" s="58"/>
      <c r="R631" s="58"/>
      <c r="Z631" s="58"/>
    </row>
    <row r="632" spans="5:26" ht="12.75" x14ac:dyDescent="0.2">
      <c r="E632" s="117"/>
      <c r="F632" s="117"/>
      <c r="K632" s="6"/>
      <c r="O632" s="58"/>
      <c r="R632" s="58"/>
      <c r="Z632" s="58"/>
    </row>
    <row r="633" spans="5:26" ht="12.75" x14ac:dyDescent="0.2">
      <c r="E633" s="117"/>
      <c r="F633" s="117"/>
      <c r="K633" s="6"/>
      <c r="O633" s="58"/>
      <c r="R633" s="58"/>
      <c r="Z633" s="58"/>
    </row>
    <row r="634" spans="5:26" ht="12.75" x14ac:dyDescent="0.2">
      <c r="E634" s="117"/>
      <c r="F634" s="117"/>
      <c r="K634" s="6"/>
      <c r="O634" s="58"/>
      <c r="R634" s="58"/>
      <c r="Z634" s="58"/>
    </row>
    <row r="635" spans="5:26" ht="12.75" x14ac:dyDescent="0.2">
      <c r="E635" s="117"/>
      <c r="F635" s="117"/>
      <c r="K635" s="6"/>
      <c r="O635" s="58"/>
      <c r="R635" s="58"/>
      <c r="Z635" s="58"/>
    </row>
    <row r="636" spans="5:26" ht="12.75" x14ac:dyDescent="0.2">
      <c r="E636" s="117"/>
      <c r="F636" s="117"/>
      <c r="K636" s="6"/>
      <c r="O636" s="58"/>
      <c r="R636" s="58"/>
      <c r="Z636" s="58"/>
    </row>
    <row r="637" spans="5:26" ht="12.75" x14ac:dyDescent="0.2">
      <c r="E637" s="117"/>
      <c r="F637" s="117"/>
      <c r="K637" s="6"/>
      <c r="O637" s="58"/>
      <c r="R637" s="58"/>
      <c r="Z637" s="58"/>
    </row>
    <row r="638" spans="5:26" ht="12.75" x14ac:dyDescent="0.2">
      <c r="E638" s="117"/>
      <c r="F638" s="117"/>
      <c r="K638" s="6"/>
      <c r="O638" s="58"/>
      <c r="R638" s="58"/>
      <c r="Z638" s="58"/>
    </row>
    <row r="639" spans="5:26" ht="12.75" x14ac:dyDescent="0.2">
      <c r="E639" s="117"/>
      <c r="F639" s="117"/>
      <c r="K639" s="6"/>
      <c r="O639" s="58"/>
      <c r="R639" s="58"/>
      <c r="Z639" s="58"/>
    </row>
    <row r="640" spans="5:26" ht="12.75" x14ac:dyDescent="0.2">
      <c r="E640" s="117"/>
      <c r="F640" s="117"/>
      <c r="K640" s="6"/>
      <c r="O640" s="58"/>
      <c r="R640" s="58"/>
      <c r="Z640" s="58"/>
    </row>
    <row r="641" spans="5:26" ht="12.75" x14ac:dyDescent="0.2">
      <c r="E641" s="117"/>
      <c r="F641" s="117"/>
      <c r="K641" s="6"/>
      <c r="O641" s="58"/>
      <c r="R641" s="58"/>
      <c r="Z641" s="58"/>
    </row>
    <row r="642" spans="5:26" ht="12.75" x14ac:dyDescent="0.2">
      <c r="E642" s="117"/>
      <c r="F642" s="117"/>
      <c r="K642" s="6"/>
      <c r="O642" s="58"/>
      <c r="R642" s="58"/>
      <c r="Z642" s="58"/>
    </row>
    <row r="643" spans="5:26" ht="12.75" x14ac:dyDescent="0.2">
      <c r="E643" s="117"/>
      <c r="F643" s="117"/>
      <c r="K643" s="6"/>
      <c r="O643" s="58"/>
      <c r="R643" s="58"/>
      <c r="Z643" s="58"/>
    </row>
    <row r="644" spans="5:26" ht="12.75" x14ac:dyDescent="0.2">
      <c r="E644" s="117"/>
      <c r="F644" s="117"/>
      <c r="K644" s="6"/>
      <c r="O644" s="58"/>
      <c r="R644" s="58"/>
      <c r="Z644" s="58"/>
    </row>
    <row r="645" spans="5:26" ht="12.75" x14ac:dyDescent="0.2">
      <c r="E645" s="117"/>
      <c r="F645" s="117"/>
      <c r="K645" s="6"/>
      <c r="O645" s="58"/>
      <c r="R645" s="58"/>
      <c r="Z645" s="58"/>
    </row>
    <row r="646" spans="5:26" ht="12.75" x14ac:dyDescent="0.2">
      <c r="E646" s="117"/>
      <c r="F646" s="117"/>
      <c r="K646" s="6"/>
      <c r="O646" s="58"/>
      <c r="R646" s="58"/>
      <c r="Z646" s="58"/>
    </row>
    <row r="647" spans="5:26" ht="12.75" x14ac:dyDescent="0.2">
      <c r="E647" s="117"/>
      <c r="F647" s="117"/>
      <c r="K647" s="6"/>
      <c r="O647" s="58"/>
      <c r="R647" s="58"/>
      <c r="Z647" s="58"/>
    </row>
    <row r="648" spans="5:26" ht="12.75" x14ac:dyDescent="0.2">
      <c r="E648" s="117"/>
      <c r="F648" s="117"/>
      <c r="K648" s="6"/>
      <c r="O648" s="58"/>
      <c r="R648" s="58"/>
      <c r="Z648" s="58"/>
    </row>
    <row r="649" spans="5:26" ht="12.75" x14ac:dyDescent="0.2">
      <c r="E649" s="117"/>
      <c r="F649" s="117"/>
      <c r="K649" s="6"/>
      <c r="O649" s="58"/>
      <c r="R649" s="58"/>
      <c r="Z649" s="58"/>
    </row>
    <row r="650" spans="5:26" ht="12.75" x14ac:dyDescent="0.2">
      <c r="E650" s="117"/>
      <c r="F650" s="117"/>
      <c r="K650" s="6"/>
      <c r="O650" s="58"/>
      <c r="R650" s="58"/>
      <c r="Z650" s="58"/>
    </row>
    <row r="651" spans="5:26" ht="12.75" x14ac:dyDescent="0.2">
      <c r="E651" s="117"/>
      <c r="F651" s="117"/>
      <c r="K651" s="6"/>
      <c r="O651" s="58"/>
      <c r="R651" s="58"/>
      <c r="Z651" s="58"/>
    </row>
    <row r="652" spans="5:26" ht="12.75" x14ac:dyDescent="0.2">
      <c r="E652" s="117"/>
      <c r="F652" s="117"/>
      <c r="K652" s="6"/>
      <c r="O652" s="58"/>
      <c r="R652" s="58"/>
      <c r="Z652" s="58"/>
    </row>
    <row r="653" spans="5:26" ht="12.75" x14ac:dyDescent="0.2">
      <c r="E653" s="117"/>
      <c r="F653" s="117"/>
      <c r="K653" s="6"/>
      <c r="O653" s="58"/>
      <c r="R653" s="58"/>
      <c r="Z653" s="58"/>
    </row>
    <row r="654" spans="5:26" ht="12.75" x14ac:dyDescent="0.2">
      <c r="E654" s="117"/>
      <c r="F654" s="117"/>
      <c r="K654" s="6"/>
      <c r="O654" s="58"/>
      <c r="R654" s="58"/>
      <c r="Z654" s="58"/>
    </row>
    <row r="655" spans="5:26" ht="12.75" x14ac:dyDescent="0.2">
      <c r="E655" s="117"/>
      <c r="F655" s="117"/>
      <c r="K655" s="6"/>
      <c r="O655" s="58"/>
      <c r="R655" s="58"/>
      <c r="Z655" s="58"/>
    </row>
    <row r="656" spans="5:26" ht="12.75" x14ac:dyDescent="0.2">
      <c r="E656" s="117"/>
      <c r="F656" s="117"/>
      <c r="K656" s="6"/>
      <c r="O656" s="58"/>
      <c r="R656" s="58"/>
      <c r="Z656" s="58"/>
    </row>
    <row r="657" spans="5:26" ht="12.75" x14ac:dyDescent="0.2">
      <c r="E657" s="117"/>
      <c r="F657" s="117"/>
      <c r="K657" s="6"/>
      <c r="O657" s="58"/>
      <c r="R657" s="58"/>
      <c r="Z657" s="58"/>
    </row>
    <row r="658" spans="5:26" ht="12.75" x14ac:dyDescent="0.2">
      <c r="E658" s="117"/>
      <c r="F658" s="117"/>
      <c r="K658" s="6"/>
      <c r="O658" s="58"/>
      <c r="R658" s="58"/>
      <c r="Z658" s="58"/>
    </row>
    <row r="659" spans="5:26" ht="12.75" x14ac:dyDescent="0.2">
      <c r="E659" s="117"/>
      <c r="F659" s="117"/>
      <c r="K659" s="6"/>
      <c r="O659" s="58"/>
      <c r="R659" s="58"/>
      <c r="Z659" s="58"/>
    </row>
    <row r="660" spans="5:26" ht="12.75" x14ac:dyDescent="0.2">
      <c r="E660" s="117"/>
      <c r="F660" s="117"/>
      <c r="K660" s="6"/>
      <c r="O660" s="58"/>
      <c r="R660" s="58"/>
      <c r="Z660" s="58"/>
    </row>
    <row r="661" spans="5:26" ht="12.75" x14ac:dyDescent="0.2">
      <c r="E661" s="117"/>
      <c r="F661" s="117"/>
      <c r="K661" s="6"/>
      <c r="O661" s="58"/>
      <c r="R661" s="58"/>
      <c r="Z661" s="58"/>
    </row>
    <row r="662" spans="5:26" ht="12.75" x14ac:dyDescent="0.2">
      <c r="E662" s="117"/>
      <c r="F662" s="117"/>
      <c r="K662" s="6"/>
      <c r="O662" s="58"/>
      <c r="R662" s="58"/>
      <c r="Z662" s="58"/>
    </row>
    <row r="663" spans="5:26" ht="12.75" x14ac:dyDescent="0.2">
      <c r="E663" s="117"/>
      <c r="F663" s="117"/>
      <c r="K663" s="6"/>
      <c r="O663" s="58"/>
      <c r="R663" s="58"/>
      <c r="Z663" s="58"/>
    </row>
    <row r="664" spans="5:26" ht="12.75" x14ac:dyDescent="0.2">
      <c r="E664" s="117"/>
      <c r="F664" s="117"/>
      <c r="K664" s="6"/>
      <c r="O664" s="58"/>
      <c r="R664" s="58"/>
      <c r="Z664" s="58"/>
    </row>
    <row r="665" spans="5:26" ht="12.75" x14ac:dyDescent="0.2">
      <c r="E665" s="117"/>
      <c r="F665" s="117"/>
      <c r="K665" s="6"/>
      <c r="O665" s="58"/>
      <c r="R665" s="58"/>
      <c r="Z665" s="58"/>
    </row>
    <row r="666" spans="5:26" ht="12.75" x14ac:dyDescent="0.2">
      <c r="E666" s="117"/>
      <c r="F666" s="117"/>
      <c r="K666" s="6"/>
      <c r="O666" s="58"/>
      <c r="R666" s="58"/>
      <c r="Z666" s="58"/>
    </row>
    <row r="667" spans="5:26" ht="12.75" x14ac:dyDescent="0.2">
      <c r="E667" s="117"/>
      <c r="F667" s="117"/>
      <c r="K667" s="6"/>
      <c r="O667" s="58"/>
      <c r="R667" s="58"/>
      <c r="Z667" s="58"/>
    </row>
    <row r="668" spans="5:26" ht="12.75" x14ac:dyDescent="0.2">
      <c r="E668" s="117"/>
      <c r="F668" s="117"/>
      <c r="K668" s="6"/>
      <c r="O668" s="58"/>
      <c r="R668" s="58"/>
      <c r="Z668" s="58"/>
    </row>
    <row r="669" spans="5:26" ht="12.75" x14ac:dyDescent="0.2">
      <c r="E669" s="117"/>
      <c r="F669" s="117"/>
      <c r="K669" s="6"/>
      <c r="O669" s="58"/>
      <c r="R669" s="58"/>
      <c r="Z669" s="58"/>
    </row>
    <row r="670" spans="5:26" ht="12.75" x14ac:dyDescent="0.2">
      <c r="E670" s="117"/>
      <c r="F670" s="117"/>
      <c r="K670" s="6"/>
      <c r="O670" s="58"/>
      <c r="R670" s="58"/>
      <c r="Z670" s="58"/>
    </row>
    <row r="671" spans="5:26" ht="12.75" x14ac:dyDescent="0.2">
      <c r="E671" s="117"/>
      <c r="F671" s="117"/>
      <c r="K671" s="6"/>
      <c r="O671" s="58"/>
      <c r="R671" s="58"/>
      <c r="Z671" s="58"/>
    </row>
    <row r="672" spans="5:26" ht="12.75" x14ac:dyDescent="0.2">
      <c r="E672" s="117"/>
      <c r="F672" s="117"/>
      <c r="K672" s="6"/>
      <c r="O672" s="58"/>
      <c r="R672" s="58"/>
      <c r="Z672" s="58"/>
    </row>
    <row r="673" spans="5:26" ht="12.75" x14ac:dyDescent="0.2">
      <c r="E673" s="117"/>
      <c r="F673" s="117"/>
      <c r="K673" s="6"/>
      <c r="O673" s="58"/>
      <c r="R673" s="58"/>
      <c r="Z673" s="58"/>
    </row>
    <row r="674" spans="5:26" ht="12.75" x14ac:dyDescent="0.2">
      <c r="E674" s="117"/>
      <c r="F674" s="117"/>
      <c r="K674" s="6"/>
      <c r="O674" s="58"/>
      <c r="R674" s="58"/>
      <c r="Z674" s="58"/>
    </row>
    <row r="675" spans="5:26" ht="12.75" x14ac:dyDescent="0.2">
      <c r="E675" s="117"/>
      <c r="F675" s="117"/>
      <c r="K675" s="6"/>
      <c r="O675" s="58"/>
      <c r="R675" s="58"/>
      <c r="Z675" s="58"/>
    </row>
    <row r="676" spans="5:26" ht="12.75" x14ac:dyDescent="0.2">
      <c r="E676" s="117"/>
      <c r="F676" s="117"/>
      <c r="K676" s="6"/>
      <c r="O676" s="58"/>
      <c r="R676" s="58"/>
      <c r="Z676" s="58"/>
    </row>
    <row r="677" spans="5:26" ht="12.75" x14ac:dyDescent="0.2">
      <c r="E677" s="117"/>
      <c r="F677" s="117"/>
      <c r="K677" s="6"/>
      <c r="O677" s="58"/>
      <c r="R677" s="58"/>
      <c r="Z677" s="58"/>
    </row>
    <row r="678" spans="5:26" ht="12.75" x14ac:dyDescent="0.2">
      <c r="E678" s="117"/>
      <c r="F678" s="117"/>
      <c r="K678" s="6"/>
      <c r="O678" s="58"/>
      <c r="R678" s="58"/>
      <c r="Z678" s="58"/>
    </row>
    <row r="679" spans="5:26" ht="12.75" x14ac:dyDescent="0.2">
      <c r="E679" s="117"/>
      <c r="F679" s="117"/>
      <c r="K679" s="6"/>
      <c r="O679" s="58"/>
      <c r="R679" s="58"/>
      <c r="Z679" s="58"/>
    </row>
    <row r="680" spans="5:26" ht="12.75" x14ac:dyDescent="0.2">
      <c r="E680" s="117"/>
      <c r="F680" s="117"/>
      <c r="K680" s="6"/>
      <c r="O680" s="58"/>
      <c r="R680" s="58"/>
      <c r="Z680" s="58"/>
    </row>
    <row r="681" spans="5:26" ht="12.75" x14ac:dyDescent="0.2">
      <c r="E681" s="117"/>
      <c r="F681" s="117"/>
      <c r="K681" s="6"/>
      <c r="O681" s="58"/>
      <c r="R681" s="58"/>
      <c r="Z681" s="58"/>
    </row>
    <row r="682" spans="5:26" ht="12.75" x14ac:dyDescent="0.2">
      <c r="E682" s="117"/>
      <c r="F682" s="117"/>
      <c r="K682" s="6"/>
      <c r="O682" s="58"/>
      <c r="R682" s="58"/>
      <c r="Z682" s="58"/>
    </row>
    <row r="683" spans="5:26" ht="12.75" x14ac:dyDescent="0.2">
      <c r="E683" s="117"/>
      <c r="F683" s="117"/>
      <c r="K683" s="6"/>
      <c r="O683" s="58"/>
      <c r="R683" s="58"/>
      <c r="Z683" s="58"/>
    </row>
    <row r="684" spans="5:26" ht="12.75" x14ac:dyDescent="0.2">
      <c r="E684" s="117"/>
      <c r="F684" s="117"/>
      <c r="K684" s="6"/>
      <c r="O684" s="58"/>
      <c r="R684" s="58"/>
      <c r="Z684" s="58"/>
    </row>
    <row r="685" spans="5:26" ht="12.75" x14ac:dyDescent="0.2">
      <c r="E685" s="117"/>
      <c r="F685" s="117"/>
      <c r="K685" s="6"/>
      <c r="O685" s="58"/>
      <c r="R685" s="58"/>
      <c r="Z685" s="58"/>
    </row>
    <row r="686" spans="5:26" ht="12.75" x14ac:dyDescent="0.2">
      <c r="E686" s="117"/>
      <c r="F686" s="117"/>
      <c r="K686" s="6"/>
      <c r="O686" s="58"/>
      <c r="R686" s="58"/>
      <c r="Z686" s="58"/>
    </row>
    <row r="687" spans="5:26" ht="12.75" x14ac:dyDescent="0.2">
      <c r="E687" s="117"/>
      <c r="F687" s="117"/>
      <c r="K687" s="6"/>
      <c r="O687" s="58"/>
      <c r="R687" s="58"/>
      <c r="Z687" s="58"/>
    </row>
    <row r="688" spans="5:26" ht="12.75" x14ac:dyDescent="0.2">
      <c r="E688" s="117"/>
      <c r="F688" s="117"/>
      <c r="K688" s="6"/>
      <c r="O688" s="58"/>
      <c r="R688" s="58"/>
      <c r="Z688" s="58"/>
    </row>
    <row r="689" spans="5:26" ht="12.75" x14ac:dyDescent="0.2">
      <c r="E689" s="117"/>
      <c r="F689" s="117"/>
      <c r="K689" s="6"/>
      <c r="O689" s="58"/>
      <c r="R689" s="58"/>
      <c r="Z689" s="58"/>
    </row>
    <row r="690" spans="5:26" ht="12.75" x14ac:dyDescent="0.2">
      <c r="E690" s="117"/>
      <c r="F690" s="117"/>
      <c r="K690" s="6"/>
      <c r="O690" s="58"/>
      <c r="R690" s="58"/>
      <c r="Z690" s="58"/>
    </row>
    <row r="691" spans="5:26" ht="12.75" x14ac:dyDescent="0.2">
      <c r="E691" s="117"/>
      <c r="F691" s="117"/>
      <c r="K691" s="6"/>
      <c r="O691" s="58"/>
      <c r="R691" s="58"/>
      <c r="Z691" s="58"/>
    </row>
    <row r="692" spans="5:26" ht="12.75" x14ac:dyDescent="0.2">
      <c r="E692" s="117"/>
      <c r="F692" s="117"/>
      <c r="K692" s="6"/>
      <c r="O692" s="58"/>
      <c r="R692" s="58"/>
      <c r="Z692" s="58"/>
    </row>
    <row r="693" spans="5:26" ht="12.75" x14ac:dyDescent="0.2">
      <c r="E693" s="117"/>
      <c r="F693" s="117"/>
      <c r="K693" s="6"/>
      <c r="O693" s="58"/>
      <c r="R693" s="58"/>
      <c r="Z693" s="58"/>
    </row>
    <row r="694" spans="5:26" ht="12.75" x14ac:dyDescent="0.2">
      <c r="E694" s="117"/>
      <c r="F694" s="117"/>
      <c r="K694" s="6"/>
      <c r="O694" s="58"/>
      <c r="R694" s="58"/>
      <c r="Z694" s="58"/>
    </row>
    <row r="695" spans="5:26" ht="12.75" x14ac:dyDescent="0.2">
      <c r="E695" s="117"/>
      <c r="F695" s="117"/>
      <c r="K695" s="6"/>
      <c r="O695" s="58"/>
      <c r="R695" s="58"/>
      <c r="Z695" s="58"/>
    </row>
    <row r="696" spans="5:26" ht="12.75" x14ac:dyDescent="0.2">
      <c r="E696" s="117"/>
      <c r="F696" s="117"/>
      <c r="K696" s="6"/>
      <c r="O696" s="58"/>
      <c r="R696" s="58"/>
      <c r="Z696" s="58"/>
    </row>
    <row r="697" spans="5:26" ht="12.75" x14ac:dyDescent="0.2">
      <c r="E697" s="117"/>
      <c r="F697" s="117"/>
      <c r="K697" s="6"/>
      <c r="O697" s="58"/>
      <c r="R697" s="58"/>
      <c r="Z697" s="58"/>
    </row>
    <row r="698" spans="5:26" ht="12.75" x14ac:dyDescent="0.2">
      <c r="E698" s="117"/>
      <c r="F698" s="117"/>
      <c r="K698" s="6"/>
      <c r="O698" s="58"/>
      <c r="R698" s="58"/>
      <c r="Z698" s="58"/>
    </row>
    <row r="699" spans="5:26" ht="12.75" x14ac:dyDescent="0.2">
      <c r="E699" s="117"/>
      <c r="F699" s="117"/>
      <c r="K699" s="6"/>
      <c r="O699" s="58"/>
      <c r="R699" s="58"/>
      <c r="Z699" s="58"/>
    </row>
    <row r="700" spans="5:26" ht="12.75" x14ac:dyDescent="0.2">
      <c r="E700" s="117"/>
      <c r="F700" s="117"/>
      <c r="K700" s="6"/>
      <c r="O700" s="58"/>
      <c r="R700" s="58"/>
      <c r="Z700" s="58"/>
    </row>
    <row r="701" spans="5:26" ht="12.75" x14ac:dyDescent="0.2">
      <c r="E701" s="117"/>
      <c r="F701" s="117"/>
      <c r="K701" s="6"/>
      <c r="O701" s="58"/>
      <c r="R701" s="58"/>
      <c r="Z701" s="58"/>
    </row>
    <row r="702" spans="5:26" ht="12.75" x14ac:dyDescent="0.2">
      <c r="E702" s="117"/>
      <c r="F702" s="117"/>
      <c r="K702" s="6"/>
      <c r="O702" s="58"/>
      <c r="R702" s="58"/>
      <c r="Z702" s="58"/>
    </row>
    <row r="703" spans="5:26" ht="12.75" x14ac:dyDescent="0.2">
      <c r="E703" s="117"/>
      <c r="F703" s="117"/>
      <c r="K703" s="6"/>
      <c r="O703" s="58"/>
      <c r="R703" s="58"/>
      <c r="Z703" s="58"/>
    </row>
    <row r="704" spans="5:26" ht="12.75" x14ac:dyDescent="0.2">
      <c r="E704" s="117"/>
      <c r="F704" s="117"/>
      <c r="K704" s="6"/>
      <c r="O704" s="58"/>
      <c r="R704" s="58"/>
      <c r="Z704" s="58"/>
    </row>
    <row r="705" spans="5:26" ht="12.75" x14ac:dyDescent="0.2">
      <c r="E705" s="117"/>
      <c r="F705" s="117"/>
      <c r="K705" s="6"/>
      <c r="O705" s="58"/>
      <c r="R705" s="58"/>
      <c r="Z705" s="58"/>
    </row>
    <row r="706" spans="5:26" ht="12.75" x14ac:dyDescent="0.2">
      <c r="E706" s="117"/>
      <c r="F706" s="117"/>
      <c r="K706" s="6"/>
      <c r="O706" s="58"/>
      <c r="R706" s="58"/>
      <c r="Z706" s="58"/>
    </row>
    <row r="707" spans="5:26" ht="12.75" x14ac:dyDescent="0.2">
      <c r="E707" s="117"/>
      <c r="F707" s="117"/>
      <c r="K707" s="6"/>
      <c r="O707" s="58"/>
      <c r="R707" s="58"/>
      <c r="Z707" s="58"/>
    </row>
    <row r="708" spans="5:26" ht="12.75" x14ac:dyDescent="0.2">
      <c r="E708" s="117"/>
      <c r="F708" s="117"/>
      <c r="K708" s="6"/>
      <c r="O708" s="58"/>
      <c r="R708" s="58"/>
      <c r="Z708" s="58"/>
    </row>
    <row r="709" spans="5:26" ht="12.75" x14ac:dyDescent="0.2">
      <c r="E709" s="117"/>
      <c r="F709" s="117"/>
      <c r="K709" s="6"/>
      <c r="O709" s="58"/>
      <c r="R709" s="58"/>
      <c r="Z709" s="58"/>
    </row>
    <row r="710" spans="5:26" ht="12.75" x14ac:dyDescent="0.2">
      <c r="E710" s="117"/>
      <c r="F710" s="117"/>
      <c r="K710" s="6"/>
      <c r="O710" s="58"/>
      <c r="R710" s="58"/>
      <c r="Z710" s="58"/>
    </row>
    <row r="711" spans="5:26" ht="12.75" x14ac:dyDescent="0.2">
      <c r="E711" s="117"/>
      <c r="F711" s="117"/>
      <c r="K711" s="6"/>
      <c r="O711" s="58"/>
      <c r="R711" s="58"/>
      <c r="Z711" s="58"/>
    </row>
    <row r="712" spans="5:26" ht="12.75" x14ac:dyDescent="0.2">
      <c r="E712" s="117"/>
      <c r="F712" s="117"/>
      <c r="K712" s="6"/>
      <c r="O712" s="58"/>
      <c r="R712" s="58"/>
      <c r="Z712" s="58"/>
    </row>
    <row r="713" spans="5:26" ht="12.75" x14ac:dyDescent="0.2">
      <c r="E713" s="117"/>
      <c r="F713" s="117"/>
      <c r="K713" s="6"/>
      <c r="O713" s="58"/>
      <c r="R713" s="58"/>
      <c r="Z713" s="58"/>
    </row>
    <row r="714" spans="5:26" ht="12.75" x14ac:dyDescent="0.2">
      <c r="E714" s="117"/>
      <c r="F714" s="117"/>
      <c r="K714" s="6"/>
      <c r="O714" s="58"/>
      <c r="R714" s="58"/>
      <c r="Z714" s="58"/>
    </row>
    <row r="715" spans="5:26" ht="12.75" x14ac:dyDescent="0.2">
      <c r="E715" s="117"/>
      <c r="F715" s="117"/>
      <c r="K715" s="6"/>
      <c r="O715" s="58"/>
      <c r="R715" s="58"/>
      <c r="Z715" s="58"/>
    </row>
    <row r="716" spans="5:26" ht="12.75" x14ac:dyDescent="0.2">
      <c r="E716" s="117"/>
      <c r="F716" s="117"/>
      <c r="K716" s="6"/>
      <c r="O716" s="58"/>
      <c r="R716" s="58"/>
      <c r="Z716" s="58"/>
    </row>
    <row r="717" spans="5:26" ht="12.75" x14ac:dyDescent="0.2">
      <c r="E717" s="117"/>
      <c r="F717" s="117"/>
      <c r="K717" s="6"/>
      <c r="O717" s="58"/>
      <c r="R717" s="58"/>
      <c r="Z717" s="58"/>
    </row>
    <row r="718" spans="5:26" ht="12.75" x14ac:dyDescent="0.2">
      <c r="E718" s="117"/>
      <c r="F718" s="117"/>
      <c r="K718" s="6"/>
      <c r="O718" s="58"/>
      <c r="R718" s="58"/>
      <c r="Z718" s="58"/>
    </row>
    <row r="719" spans="5:26" ht="12.75" x14ac:dyDescent="0.2">
      <c r="E719" s="117"/>
      <c r="F719" s="117"/>
      <c r="K719" s="6"/>
      <c r="O719" s="58"/>
      <c r="R719" s="58"/>
      <c r="Z719" s="58"/>
    </row>
    <row r="720" spans="5:26" ht="12.75" x14ac:dyDescent="0.2">
      <c r="E720" s="117"/>
      <c r="F720" s="117"/>
      <c r="K720" s="6"/>
      <c r="O720" s="58"/>
      <c r="R720" s="58"/>
      <c r="Z720" s="58"/>
    </row>
    <row r="721" spans="5:26" ht="12.75" x14ac:dyDescent="0.2">
      <c r="E721" s="117"/>
      <c r="F721" s="117"/>
      <c r="K721" s="6"/>
      <c r="O721" s="58"/>
      <c r="R721" s="58"/>
      <c r="Z721" s="58"/>
    </row>
    <row r="722" spans="5:26" ht="12.75" x14ac:dyDescent="0.2">
      <c r="E722" s="117"/>
      <c r="F722" s="117"/>
      <c r="K722" s="6"/>
      <c r="O722" s="58"/>
      <c r="R722" s="58"/>
      <c r="Z722" s="58"/>
    </row>
    <row r="723" spans="5:26" ht="12.75" x14ac:dyDescent="0.2">
      <c r="E723" s="117"/>
      <c r="F723" s="117"/>
      <c r="K723" s="6"/>
      <c r="O723" s="58"/>
      <c r="R723" s="58"/>
      <c r="Z723" s="58"/>
    </row>
    <row r="724" spans="5:26" ht="12.75" x14ac:dyDescent="0.2">
      <c r="E724" s="117"/>
      <c r="F724" s="117"/>
      <c r="K724" s="6"/>
      <c r="O724" s="58"/>
      <c r="R724" s="58"/>
      <c r="Z724" s="58"/>
    </row>
    <row r="725" spans="5:26" ht="12.75" x14ac:dyDescent="0.2">
      <c r="E725" s="117"/>
      <c r="F725" s="117"/>
      <c r="K725" s="6"/>
      <c r="O725" s="58"/>
      <c r="R725" s="58"/>
      <c r="Z725" s="58"/>
    </row>
    <row r="726" spans="5:26" ht="12.75" x14ac:dyDescent="0.2">
      <c r="E726" s="117"/>
      <c r="F726" s="117"/>
      <c r="K726" s="6"/>
      <c r="O726" s="58"/>
      <c r="R726" s="58"/>
      <c r="Z726" s="58"/>
    </row>
    <row r="727" spans="5:26" ht="12.75" x14ac:dyDescent="0.2">
      <c r="E727" s="117"/>
      <c r="F727" s="117"/>
      <c r="K727" s="6"/>
      <c r="O727" s="58"/>
      <c r="R727" s="58"/>
      <c r="Z727" s="58"/>
    </row>
    <row r="728" spans="5:26" ht="12.75" x14ac:dyDescent="0.2">
      <c r="E728" s="117"/>
      <c r="F728" s="117"/>
      <c r="K728" s="6"/>
      <c r="O728" s="58"/>
      <c r="R728" s="58"/>
      <c r="Z728" s="58"/>
    </row>
    <row r="729" spans="5:26" ht="12.75" x14ac:dyDescent="0.2">
      <c r="E729" s="117"/>
      <c r="F729" s="117"/>
      <c r="K729" s="6"/>
      <c r="O729" s="58"/>
      <c r="R729" s="58"/>
      <c r="Z729" s="58"/>
    </row>
    <row r="730" spans="5:26" ht="12.75" x14ac:dyDescent="0.2">
      <c r="E730" s="117"/>
      <c r="F730" s="117"/>
      <c r="K730" s="6"/>
      <c r="O730" s="58"/>
      <c r="R730" s="58"/>
      <c r="Z730" s="58"/>
    </row>
    <row r="731" spans="5:26" ht="12.75" x14ac:dyDescent="0.2">
      <c r="E731" s="117"/>
      <c r="F731" s="117"/>
      <c r="K731" s="6"/>
      <c r="O731" s="58"/>
      <c r="R731" s="58"/>
      <c r="Z731" s="58"/>
    </row>
    <row r="732" spans="5:26" ht="12.75" x14ac:dyDescent="0.2">
      <c r="E732" s="117"/>
      <c r="F732" s="117"/>
      <c r="K732" s="6"/>
      <c r="O732" s="58"/>
      <c r="R732" s="58"/>
      <c r="Z732" s="58"/>
    </row>
    <row r="733" spans="5:26" ht="12.75" x14ac:dyDescent="0.2">
      <c r="E733" s="117"/>
      <c r="F733" s="117"/>
      <c r="K733" s="6"/>
      <c r="O733" s="58"/>
      <c r="R733" s="58"/>
      <c r="Z733" s="58"/>
    </row>
    <row r="734" spans="5:26" ht="12.75" x14ac:dyDescent="0.2">
      <c r="E734" s="117"/>
      <c r="F734" s="117"/>
      <c r="K734" s="6"/>
      <c r="O734" s="58"/>
      <c r="R734" s="58"/>
      <c r="Z734" s="58"/>
    </row>
    <row r="735" spans="5:26" ht="12.75" x14ac:dyDescent="0.2">
      <c r="E735" s="117"/>
      <c r="F735" s="117"/>
      <c r="K735" s="6"/>
      <c r="O735" s="58"/>
      <c r="R735" s="58"/>
      <c r="Z735" s="58"/>
    </row>
    <row r="736" spans="5:26" ht="12.75" x14ac:dyDescent="0.2">
      <c r="E736" s="117"/>
      <c r="F736" s="117"/>
      <c r="K736" s="6"/>
      <c r="O736" s="58"/>
      <c r="R736" s="58"/>
      <c r="Z736" s="58"/>
    </row>
    <row r="737" spans="5:26" ht="12.75" x14ac:dyDescent="0.2">
      <c r="E737" s="117"/>
      <c r="F737" s="117"/>
      <c r="K737" s="6"/>
      <c r="O737" s="58"/>
      <c r="R737" s="58"/>
      <c r="Z737" s="58"/>
    </row>
    <row r="738" spans="5:26" ht="12.75" x14ac:dyDescent="0.2">
      <c r="E738" s="117"/>
      <c r="F738" s="117"/>
      <c r="K738" s="6"/>
      <c r="O738" s="58"/>
      <c r="R738" s="58"/>
      <c r="Z738" s="58"/>
    </row>
    <row r="739" spans="5:26" ht="12.75" x14ac:dyDescent="0.2">
      <c r="E739" s="117"/>
      <c r="F739" s="117"/>
      <c r="K739" s="6"/>
      <c r="O739" s="58"/>
      <c r="R739" s="58"/>
      <c r="Z739" s="58"/>
    </row>
    <row r="740" spans="5:26" ht="12.75" x14ac:dyDescent="0.2">
      <c r="E740" s="117"/>
      <c r="F740" s="117"/>
      <c r="K740" s="6"/>
      <c r="O740" s="58"/>
      <c r="R740" s="58"/>
      <c r="Z740" s="58"/>
    </row>
    <row r="741" spans="5:26" ht="12.75" x14ac:dyDescent="0.2">
      <c r="E741" s="117"/>
      <c r="F741" s="117"/>
      <c r="K741" s="6"/>
      <c r="O741" s="58"/>
      <c r="R741" s="58"/>
      <c r="Z741" s="58"/>
    </row>
    <row r="742" spans="5:26" ht="12.75" x14ac:dyDescent="0.2">
      <c r="E742" s="117"/>
      <c r="F742" s="117"/>
      <c r="K742" s="6"/>
      <c r="O742" s="58"/>
      <c r="R742" s="58"/>
      <c r="Z742" s="58"/>
    </row>
    <row r="743" spans="5:26" ht="12.75" x14ac:dyDescent="0.2">
      <c r="E743" s="117"/>
      <c r="F743" s="117"/>
      <c r="K743" s="6"/>
      <c r="O743" s="58"/>
      <c r="R743" s="58"/>
      <c r="Z743" s="58"/>
    </row>
    <row r="744" spans="5:26" ht="12.75" x14ac:dyDescent="0.2">
      <c r="E744" s="117"/>
      <c r="F744" s="117"/>
      <c r="K744" s="6"/>
      <c r="O744" s="58"/>
      <c r="R744" s="58"/>
      <c r="Z744" s="58"/>
    </row>
    <row r="745" spans="5:26" ht="12.75" x14ac:dyDescent="0.2">
      <c r="E745" s="117"/>
      <c r="F745" s="117"/>
      <c r="K745" s="6"/>
      <c r="O745" s="58"/>
      <c r="R745" s="58"/>
      <c r="Z745" s="58"/>
    </row>
    <row r="746" spans="5:26" ht="12.75" x14ac:dyDescent="0.2">
      <c r="E746" s="117"/>
      <c r="F746" s="117"/>
      <c r="K746" s="6"/>
      <c r="O746" s="58"/>
      <c r="R746" s="58"/>
      <c r="Z746" s="58"/>
    </row>
    <row r="747" spans="5:26" ht="12.75" x14ac:dyDescent="0.2">
      <c r="E747" s="117"/>
      <c r="F747" s="117"/>
      <c r="K747" s="6"/>
      <c r="O747" s="58"/>
      <c r="R747" s="58"/>
      <c r="Z747" s="58"/>
    </row>
    <row r="748" spans="5:26" ht="12.75" x14ac:dyDescent="0.2">
      <c r="E748" s="117"/>
      <c r="F748" s="117"/>
      <c r="K748" s="6"/>
      <c r="O748" s="58"/>
      <c r="R748" s="58"/>
      <c r="Z748" s="58"/>
    </row>
    <row r="749" spans="5:26" ht="12.75" x14ac:dyDescent="0.2">
      <c r="E749" s="117"/>
      <c r="F749" s="117"/>
      <c r="K749" s="6"/>
      <c r="O749" s="58"/>
      <c r="R749" s="58"/>
      <c r="Z749" s="58"/>
    </row>
    <row r="750" spans="5:26" ht="12.75" x14ac:dyDescent="0.2">
      <c r="E750" s="117"/>
      <c r="F750" s="117"/>
      <c r="K750" s="6"/>
      <c r="O750" s="58"/>
      <c r="R750" s="58"/>
      <c r="Z750" s="58"/>
    </row>
    <row r="751" spans="5:26" ht="12.75" x14ac:dyDescent="0.2">
      <c r="E751" s="117"/>
      <c r="F751" s="117"/>
      <c r="K751" s="6"/>
      <c r="O751" s="58"/>
      <c r="R751" s="58"/>
      <c r="Z751" s="58"/>
    </row>
    <row r="752" spans="5:26" ht="12.75" x14ac:dyDescent="0.2">
      <c r="E752" s="117"/>
      <c r="F752" s="117"/>
      <c r="K752" s="6"/>
      <c r="O752" s="58"/>
      <c r="R752" s="58"/>
      <c r="Z752" s="58"/>
    </row>
    <row r="753" spans="5:26" ht="12.75" x14ac:dyDescent="0.2">
      <c r="E753" s="117"/>
      <c r="F753" s="117"/>
      <c r="K753" s="6"/>
      <c r="O753" s="58"/>
      <c r="R753" s="58"/>
      <c r="Z753" s="58"/>
    </row>
    <row r="754" spans="5:26" ht="12.75" x14ac:dyDescent="0.2">
      <c r="E754" s="117"/>
      <c r="F754" s="117"/>
      <c r="K754" s="6"/>
      <c r="O754" s="58"/>
      <c r="R754" s="58"/>
      <c r="Z754" s="58"/>
    </row>
    <row r="755" spans="5:26" ht="12.75" x14ac:dyDescent="0.2">
      <c r="E755" s="117"/>
      <c r="F755" s="117"/>
      <c r="K755" s="6"/>
      <c r="O755" s="58"/>
      <c r="R755" s="58"/>
      <c r="Z755" s="58"/>
    </row>
    <row r="756" spans="5:26" ht="12.75" x14ac:dyDescent="0.2">
      <c r="E756" s="117"/>
      <c r="F756" s="117"/>
      <c r="K756" s="6"/>
      <c r="O756" s="58"/>
      <c r="R756" s="58"/>
      <c r="Z756" s="58"/>
    </row>
    <row r="757" spans="5:26" ht="12.75" x14ac:dyDescent="0.2">
      <c r="E757" s="117"/>
      <c r="F757" s="117"/>
      <c r="K757" s="6"/>
      <c r="O757" s="58"/>
      <c r="R757" s="58"/>
      <c r="Z757" s="58"/>
    </row>
    <row r="758" spans="5:26" ht="12.75" x14ac:dyDescent="0.2">
      <c r="E758" s="117"/>
      <c r="F758" s="117"/>
      <c r="K758" s="6"/>
      <c r="O758" s="58"/>
      <c r="R758" s="58"/>
      <c r="Z758" s="58"/>
    </row>
    <row r="759" spans="5:26" ht="12.75" x14ac:dyDescent="0.2">
      <c r="E759" s="117"/>
      <c r="F759" s="117"/>
      <c r="K759" s="6"/>
      <c r="O759" s="58"/>
      <c r="R759" s="58"/>
      <c r="Z759" s="58"/>
    </row>
    <row r="760" spans="5:26" ht="12.75" x14ac:dyDescent="0.2">
      <c r="E760" s="117"/>
      <c r="F760" s="117"/>
      <c r="K760" s="6"/>
      <c r="O760" s="58"/>
      <c r="R760" s="58"/>
      <c r="Z760" s="58"/>
    </row>
    <row r="761" spans="5:26" ht="12.75" x14ac:dyDescent="0.2">
      <c r="E761" s="117"/>
      <c r="F761" s="117"/>
      <c r="K761" s="6"/>
      <c r="O761" s="58"/>
      <c r="R761" s="58"/>
      <c r="Z761" s="58"/>
    </row>
    <row r="762" spans="5:26" ht="12.75" x14ac:dyDescent="0.2">
      <c r="E762" s="117"/>
      <c r="F762" s="117"/>
      <c r="K762" s="6"/>
      <c r="O762" s="58"/>
      <c r="R762" s="58"/>
      <c r="Z762" s="58"/>
    </row>
    <row r="763" spans="5:26" ht="12.75" x14ac:dyDescent="0.2">
      <c r="E763" s="117"/>
      <c r="F763" s="117"/>
      <c r="K763" s="6"/>
      <c r="O763" s="58"/>
      <c r="R763" s="58"/>
      <c r="Z763" s="58"/>
    </row>
    <row r="764" spans="5:26" ht="12.75" x14ac:dyDescent="0.2">
      <c r="E764" s="117"/>
      <c r="F764" s="117"/>
      <c r="K764" s="6"/>
      <c r="O764" s="58"/>
      <c r="R764" s="58"/>
      <c r="Z764" s="58"/>
    </row>
    <row r="765" spans="5:26" ht="12.75" x14ac:dyDescent="0.2">
      <c r="E765" s="117"/>
      <c r="F765" s="117"/>
      <c r="K765" s="6"/>
      <c r="O765" s="58"/>
      <c r="R765" s="58"/>
      <c r="Z765" s="58"/>
    </row>
    <row r="766" spans="5:26" ht="12.75" x14ac:dyDescent="0.2">
      <c r="E766" s="117"/>
      <c r="F766" s="117"/>
      <c r="K766" s="6"/>
      <c r="O766" s="58"/>
      <c r="R766" s="58"/>
      <c r="Z766" s="58"/>
    </row>
    <row r="767" spans="5:26" ht="12.75" x14ac:dyDescent="0.2">
      <c r="E767" s="117"/>
      <c r="F767" s="117"/>
      <c r="K767" s="6"/>
      <c r="O767" s="58"/>
      <c r="R767" s="58"/>
      <c r="Z767" s="58"/>
    </row>
    <row r="768" spans="5:26" ht="12.75" x14ac:dyDescent="0.2">
      <c r="E768" s="117"/>
      <c r="F768" s="117"/>
      <c r="K768" s="6"/>
      <c r="O768" s="58"/>
      <c r="R768" s="58"/>
      <c r="Z768" s="58"/>
    </row>
    <row r="769" spans="5:26" ht="12.75" x14ac:dyDescent="0.2">
      <c r="E769" s="117"/>
      <c r="F769" s="117"/>
      <c r="K769" s="6"/>
      <c r="O769" s="58"/>
      <c r="R769" s="58"/>
      <c r="Z769" s="58"/>
    </row>
    <row r="770" spans="5:26" ht="12.75" x14ac:dyDescent="0.2">
      <c r="E770" s="117"/>
      <c r="F770" s="117"/>
      <c r="K770" s="6"/>
      <c r="O770" s="58"/>
      <c r="R770" s="58"/>
      <c r="Z770" s="58"/>
    </row>
    <row r="771" spans="5:26" ht="12.75" x14ac:dyDescent="0.2">
      <c r="E771" s="117"/>
      <c r="F771" s="117"/>
      <c r="K771" s="6"/>
      <c r="O771" s="58"/>
      <c r="R771" s="58"/>
      <c r="Z771" s="58"/>
    </row>
    <row r="772" spans="5:26" ht="12.75" x14ac:dyDescent="0.2">
      <c r="E772" s="117"/>
      <c r="F772" s="117"/>
      <c r="K772" s="6"/>
      <c r="O772" s="58"/>
      <c r="R772" s="58"/>
      <c r="Z772" s="58"/>
    </row>
    <row r="773" spans="5:26" ht="12.75" x14ac:dyDescent="0.2">
      <c r="E773" s="117"/>
      <c r="F773" s="117"/>
      <c r="K773" s="6"/>
      <c r="O773" s="58"/>
      <c r="R773" s="58"/>
      <c r="Z773" s="58"/>
    </row>
    <row r="774" spans="5:26" ht="12.75" x14ac:dyDescent="0.2">
      <c r="E774" s="117"/>
      <c r="F774" s="117"/>
      <c r="K774" s="6"/>
      <c r="O774" s="58"/>
      <c r="R774" s="58"/>
      <c r="Z774" s="58"/>
    </row>
    <row r="775" spans="5:26" ht="12.75" x14ac:dyDescent="0.2">
      <c r="E775" s="117"/>
      <c r="F775" s="117"/>
      <c r="K775" s="6"/>
      <c r="O775" s="58"/>
      <c r="R775" s="58"/>
      <c r="Z775" s="58"/>
    </row>
    <row r="776" spans="5:26" ht="12.75" x14ac:dyDescent="0.2">
      <c r="E776" s="117"/>
      <c r="F776" s="117"/>
      <c r="K776" s="6"/>
      <c r="O776" s="58"/>
      <c r="R776" s="58"/>
      <c r="Z776" s="58"/>
    </row>
    <row r="777" spans="5:26" ht="12.75" x14ac:dyDescent="0.2">
      <c r="E777" s="117"/>
      <c r="F777" s="117"/>
      <c r="K777" s="6"/>
      <c r="O777" s="58"/>
      <c r="R777" s="58"/>
      <c r="Z777" s="58"/>
    </row>
    <row r="778" spans="5:26" ht="12.75" x14ac:dyDescent="0.2">
      <c r="E778" s="117"/>
      <c r="F778" s="117"/>
      <c r="K778" s="6"/>
      <c r="O778" s="58"/>
      <c r="R778" s="58"/>
      <c r="Z778" s="58"/>
    </row>
    <row r="779" spans="5:26" ht="12.75" x14ac:dyDescent="0.2">
      <c r="E779" s="117"/>
      <c r="F779" s="117"/>
      <c r="K779" s="6"/>
      <c r="O779" s="58"/>
      <c r="R779" s="58"/>
      <c r="Z779" s="58"/>
    </row>
    <row r="780" spans="5:26" ht="12.75" x14ac:dyDescent="0.2">
      <c r="E780" s="117"/>
      <c r="F780" s="117"/>
      <c r="K780" s="6"/>
      <c r="O780" s="58"/>
      <c r="R780" s="58"/>
      <c r="Z780" s="58"/>
    </row>
    <row r="781" spans="5:26" ht="12.75" x14ac:dyDescent="0.2">
      <c r="E781" s="117"/>
      <c r="F781" s="117"/>
      <c r="K781" s="6"/>
      <c r="O781" s="58"/>
      <c r="R781" s="58"/>
      <c r="Z781" s="58"/>
    </row>
    <row r="782" spans="5:26" ht="12.75" x14ac:dyDescent="0.2">
      <c r="E782" s="117"/>
      <c r="F782" s="117"/>
      <c r="K782" s="6"/>
      <c r="O782" s="58"/>
      <c r="R782" s="58"/>
      <c r="Z782" s="58"/>
    </row>
    <row r="783" spans="5:26" ht="12.75" x14ac:dyDescent="0.2">
      <c r="E783" s="117"/>
      <c r="F783" s="117"/>
      <c r="K783" s="6"/>
      <c r="O783" s="58"/>
      <c r="R783" s="58"/>
      <c r="Z783" s="58"/>
    </row>
    <row r="784" spans="5:26" ht="12.75" x14ac:dyDescent="0.2">
      <c r="E784" s="117"/>
      <c r="F784" s="117"/>
      <c r="K784" s="6"/>
      <c r="O784" s="58"/>
      <c r="R784" s="58"/>
      <c r="Z784" s="58"/>
    </row>
    <row r="785" spans="5:26" ht="12.75" x14ac:dyDescent="0.2">
      <c r="E785" s="117"/>
      <c r="F785" s="117"/>
      <c r="K785" s="6"/>
      <c r="O785" s="58"/>
      <c r="R785" s="58"/>
      <c r="Z785" s="58"/>
    </row>
    <row r="786" spans="5:26" ht="12.75" x14ac:dyDescent="0.2">
      <c r="E786" s="117"/>
      <c r="F786" s="117"/>
      <c r="K786" s="6"/>
      <c r="O786" s="58"/>
      <c r="R786" s="58"/>
      <c r="Z786" s="58"/>
    </row>
    <row r="787" spans="5:26" ht="12.75" x14ac:dyDescent="0.2">
      <c r="E787" s="117"/>
      <c r="F787" s="117"/>
      <c r="K787" s="6"/>
      <c r="O787" s="58"/>
      <c r="R787" s="58"/>
      <c r="Z787" s="58"/>
    </row>
    <row r="788" spans="5:26" ht="12.75" x14ac:dyDescent="0.2">
      <c r="E788" s="117"/>
      <c r="F788" s="117"/>
      <c r="K788" s="6"/>
      <c r="O788" s="58"/>
      <c r="R788" s="58"/>
      <c r="Z788" s="58"/>
    </row>
    <row r="789" spans="5:26" ht="12.75" x14ac:dyDescent="0.2">
      <c r="E789" s="117"/>
      <c r="F789" s="117"/>
      <c r="K789" s="6"/>
      <c r="O789" s="58"/>
      <c r="R789" s="58"/>
      <c r="Z789" s="58"/>
    </row>
    <row r="790" spans="5:26" ht="12.75" x14ac:dyDescent="0.2">
      <c r="E790" s="117"/>
      <c r="F790" s="117"/>
      <c r="K790" s="6"/>
      <c r="O790" s="58"/>
      <c r="R790" s="58"/>
      <c r="Z790" s="58"/>
    </row>
    <row r="791" spans="5:26" ht="12.75" x14ac:dyDescent="0.2">
      <c r="E791" s="117"/>
      <c r="F791" s="117"/>
      <c r="K791" s="6"/>
      <c r="O791" s="58"/>
      <c r="R791" s="58"/>
      <c r="Z791" s="58"/>
    </row>
    <row r="792" spans="5:26" ht="12.75" x14ac:dyDescent="0.2">
      <c r="E792" s="117"/>
      <c r="F792" s="117"/>
      <c r="K792" s="6"/>
      <c r="O792" s="58"/>
      <c r="R792" s="58"/>
      <c r="Z792" s="58"/>
    </row>
    <row r="793" spans="5:26" ht="12.75" x14ac:dyDescent="0.2">
      <c r="E793" s="117"/>
      <c r="F793" s="117"/>
      <c r="K793" s="6"/>
      <c r="O793" s="58"/>
      <c r="R793" s="58"/>
      <c r="Z793" s="58"/>
    </row>
    <row r="794" spans="5:26" ht="12.75" x14ac:dyDescent="0.2">
      <c r="E794" s="117"/>
      <c r="F794" s="117"/>
      <c r="K794" s="6"/>
      <c r="O794" s="58"/>
      <c r="R794" s="58"/>
      <c r="Z794" s="58"/>
    </row>
    <row r="795" spans="5:26" ht="12.75" x14ac:dyDescent="0.2">
      <c r="E795" s="117"/>
      <c r="F795" s="117"/>
      <c r="K795" s="6"/>
      <c r="O795" s="58"/>
      <c r="R795" s="58"/>
      <c r="Z795" s="58"/>
    </row>
    <row r="796" spans="5:26" ht="12.75" x14ac:dyDescent="0.2">
      <c r="E796" s="117"/>
      <c r="F796" s="117"/>
      <c r="K796" s="6"/>
      <c r="O796" s="58"/>
      <c r="R796" s="58"/>
      <c r="Z796" s="58"/>
    </row>
    <row r="797" spans="5:26" ht="12.75" x14ac:dyDescent="0.2">
      <c r="E797" s="117"/>
      <c r="F797" s="117"/>
      <c r="K797" s="6"/>
      <c r="O797" s="58"/>
      <c r="R797" s="58"/>
      <c r="Z797" s="58"/>
    </row>
    <row r="798" spans="5:26" ht="12.75" x14ac:dyDescent="0.2">
      <c r="E798" s="117"/>
      <c r="F798" s="117"/>
      <c r="K798" s="6"/>
      <c r="O798" s="58"/>
      <c r="R798" s="58"/>
      <c r="Z798" s="58"/>
    </row>
    <row r="799" spans="5:26" ht="12.75" x14ac:dyDescent="0.2">
      <c r="E799" s="117"/>
      <c r="F799" s="117"/>
      <c r="K799" s="6"/>
      <c r="O799" s="58"/>
      <c r="R799" s="58"/>
      <c r="Z799" s="58"/>
    </row>
    <row r="800" spans="5:26" ht="12.75" x14ac:dyDescent="0.2">
      <c r="E800" s="117"/>
      <c r="F800" s="117"/>
      <c r="K800" s="6"/>
      <c r="O800" s="58"/>
      <c r="R800" s="58"/>
      <c r="Z800" s="58"/>
    </row>
    <row r="801" spans="5:26" ht="12.75" x14ac:dyDescent="0.2">
      <c r="E801" s="117"/>
      <c r="F801" s="117"/>
      <c r="K801" s="6"/>
      <c r="O801" s="58"/>
      <c r="R801" s="58"/>
      <c r="Z801" s="58"/>
    </row>
    <row r="802" spans="5:26" ht="12.75" x14ac:dyDescent="0.2">
      <c r="E802" s="117"/>
      <c r="F802" s="117"/>
      <c r="K802" s="6"/>
      <c r="O802" s="58"/>
      <c r="R802" s="58"/>
      <c r="Z802" s="58"/>
    </row>
    <row r="803" spans="5:26" ht="12.75" x14ac:dyDescent="0.2">
      <c r="E803" s="117"/>
      <c r="F803" s="117"/>
      <c r="K803" s="6"/>
      <c r="O803" s="58"/>
      <c r="R803" s="58"/>
      <c r="Z803" s="58"/>
    </row>
    <row r="804" spans="5:26" ht="12.75" x14ac:dyDescent="0.2">
      <c r="E804" s="117"/>
      <c r="F804" s="117"/>
      <c r="K804" s="6"/>
      <c r="O804" s="58"/>
      <c r="R804" s="58"/>
      <c r="Z804" s="58"/>
    </row>
    <row r="805" spans="5:26" ht="12.75" x14ac:dyDescent="0.2">
      <c r="E805" s="117"/>
      <c r="F805" s="117"/>
      <c r="K805" s="6"/>
      <c r="O805" s="58"/>
      <c r="R805" s="58"/>
      <c r="Z805" s="58"/>
    </row>
    <row r="806" spans="5:26" ht="12.75" x14ac:dyDescent="0.2">
      <c r="E806" s="117"/>
      <c r="F806" s="117"/>
      <c r="K806" s="6"/>
      <c r="O806" s="58"/>
      <c r="R806" s="58"/>
      <c r="Z806" s="58"/>
    </row>
    <row r="807" spans="5:26" ht="12.75" x14ac:dyDescent="0.2">
      <c r="E807" s="117"/>
      <c r="F807" s="117"/>
      <c r="K807" s="6"/>
      <c r="O807" s="58"/>
      <c r="R807" s="58"/>
      <c r="Z807" s="58"/>
    </row>
    <row r="808" spans="5:26" ht="12.75" x14ac:dyDescent="0.2">
      <c r="E808" s="117"/>
      <c r="F808" s="117"/>
      <c r="K808" s="6"/>
      <c r="O808" s="58"/>
      <c r="R808" s="58"/>
      <c r="Z808" s="58"/>
    </row>
    <row r="809" spans="5:26" ht="12.75" x14ac:dyDescent="0.2">
      <c r="E809" s="117"/>
      <c r="F809" s="117"/>
      <c r="K809" s="6"/>
      <c r="O809" s="58"/>
      <c r="R809" s="58"/>
      <c r="Z809" s="58"/>
    </row>
    <row r="810" spans="5:26" ht="12.75" x14ac:dyDescent="0.2">
      <c r="E810" s="117"/>
      <c r="F810" s="117"/>
      <c r="K810" s="6"/>
      <c r="O810" s="58"/>
      <c r="R810" s="58"/>
      <c r="Z810" s="58"/>
    </row>
    <row r="811" spans="5:26" ht="12.75" x14ac:dyDescent="0.2">
      <c r="E811" s="117"/>
      <c r="F811" s="117"/>
      <c r="K811" s="6"/>
      <c r="O811" s="58"/>
      <c r="R811" s="58"/>
      <c r="Z811" s="58"/>
    </row>
    <row r="812" spans="5:26" ht="12.75" x14ac:dyDescent="0.2">
      <c r="E812" s="117"/>
      <c r="F812" s="117"/>
      <c r="K812" s="6"/>
      <c r="O812" s="58"/>
      <c r="R812" s="58"/>
      <c r="Z812" s="58"/>
    </row>
    <row r="813" spans="5:26" ht="12.75" x14ac:dyDescent="0.2">
      <c r="E813" s="117"/>
      <c r="F813" s="117"/>
      <c r="K813" s="6"/>
      <c r="O813" s="58"/>
      <c r="R813" s="58"/>
      <c r="Z813" s="58"/>
    </row>
    <row r="814" spans="5:26" ht="12.75" x14ac:dyDescent="0.2">
      <c r="E814" s="117"/>
      <c r="F814" s="117"/>
      <c r="K814" s="6"/>
      <c r="O814" s="58"/>
      <c r="R814" s="58"/>
      <c r="Z814" s="58"/>
    </row>
    <row r="815" spans="5:26" ht="12.75" x14ac:dyDescent="0.2">
      <c r="E815" s="117"/>
      <c r="F815" s="117"/>
      <c r="K815" s="6"/>
      <c r="O815" s="58"/>
      <c r="R815" s="58"/>
      <c r="Z815" s="58"/>
    </row>
    <row r="816" spans="5:26" ht="12.75" x14ac:dyDescent="0.2">
      <c r="E816" s="117"/>
      <c r="F816" s="117"/>
      <c r="K816" s="6"/>
      <c r="O816" s="58"/>
      <c r="R816" s="58"/>
      <c r="Z816" s="58"/>
    </row>
    <row r="817" spans="5:26" ht="12.75" x14ac:dyDescent="0.2">
      <c r="E817" s="117"/>
      <c r="F817" s="117"/>
      <c r="K817" s="6"/>
      <c r="O817" s="58"/>
      <c r="R817" s="58"/>
      <c r="Z817" s="58"/>
    </row>
    <row r="818" spans="5:26" ht="12.75" x14ac:dyDescent="0.2">
      <c r="E818" s="117"/>
      <c r="F818" s="117"/>
      <c r="K818" s="6"/>
      <c r="O818" s="58"/>
      <c r="R818" s="58"/>
      <c r="Z818" s="58"/>
    </row>
    <row r="819" spans="5:26" ht="12.75" x14ac:dyDescent="0.2">
      <c r="E819" s="117"/>
      <c r="F819" s="117"/>
      <c r="K819" s="6"/>
      <c r="O819" s="58"/>
      <c r="R819" s="58"/>
      <c r="Z819" s="58"/>
    </row>
    <row r="820" spans="5:26" ht="12.75" x14ac:dyDescent="0.2">
      <c r="E820" s="117"/>
      <c r="F820" s="117"/>
      <c r="K820" s="6"/>
      <c r="O820" s="58"/>
      <c r="R820" s="58"/>
      <c r="Z820" s="58"/>
    </row>
    <row r="821" spans="5:26" ht="12.75" x14ac:dyDescent="0.2">
      <c r="E821" s="117"/>
      <c r="F821" s="117"/>
      <c r="K821" s="6"/>
      <c r="O821" s="58"/>
      <c r="R821" s="58"/>
      <c r="Z821" s="58"/>
    </row>
    <row r="822" spans="5:26" ht="12.75" x14ac:dyDescent="0.2">
      <c r="E822" s="117"/>
      <c r="F822" s="117"/>
      <c r="K822" s="6"/>
      <c r="O822" s="58"/>
      <c r="R822" s="58"/>
      <c r="Z822" s="58"/>
    </row>
    <row r="823" spans="5:26" ht="12.75" x14ac:dyDescent="0.2">
      <c r="E823" s="117"/>
      <c r="F823" s="117"/>
      <c r="K823" s="6"/>
      <c r="O823" s="58"/>
      <c r="R823" s="58"/>
      <c r="Z823" s="58"/>
    </row>
    <row r="824" spans="5:26" ht="12.75" x14ac:dyDescent="0.2">
      <c r="E824" s="117"/>
      <c r="F824" s="117"/>
      <c r="K824" s="6"/>
      <c r="O824" s="58"/>
      <c r="R824" s="58"/>
      <c r="Z824" s="58"/>
    </row>
    <row r="825" spans="5:26" ht="12.75" x14ac:dyDescent="0.2">
      <c r="E825" s="117"/>
      <c r="F825" s="117"/>
      <c r="K825" s="6"/>
      <c r="O825" s="58"/>
      <c r="R825" s="58"/>
      <c r="Z825" s="58"/>
    </row>
    <row r="826" spans="5:26" ht="12.75" x14ac:dyDescent="0.2">
      <c r="E826" s="117"/>
      <c r="F826" s="117"/>
      <c r="K826" s="6"/>
      <c r="O826" s="58"/>
      <c r="R826" s="58"/>
      <c r="Z826" s="58"/>
    </row>
    <row r="827" spans="5:26" ht="12.75" x14ac:dyDescent="0.2">
      <c r="E827" s="117"/>
      <c r="F827" s="117"/>
      <c r="K827" s="6"/>
      <c r="O827" s="58"/>
      <c r="R827" s="58"/>
      <c r="Z827" s="58"/>
    </row>
    <row r="828" spans="5:26" ht="12.75" x14ac:dyDescent="0.2">
      <c r="E828" s="117"/>
      <c r="F828" s="117"/>
      <c r="K828" s="6"/>
      <c r="O828" s="58"/>
      <c r="R828" s="58"/>
      <c r="Z828" s="58"/>
    </row>
    <row r="829" spans="5:26" ht="12.75" x14ac:dyDescent="0.2">
      <c r="E829" s="117"/>
      <c r="F829" s="117"/>
      <c r="K829" s="6"/>
      <c r="O829" s="58"/>
      <c r="R829" s="58"/>
      <c r="Z829" s="58"/>
    </row>
    <row r="830" spans="5:26" ht="12.75" x14ac:dyDescent="0.2">
      <c r="E830" s="117"/>
      <c r="F830" s="117"/>
      <c r="K830" s="6"/>
      <c r="O830" s="58"/>
      <c r="R830" s="58"/>
      <c r="Z830" s="58"/>
    </row>
    <row r="831" spans="5:26" ht="12.75" x14ac:dyDescent="0.2">
      <c r="E831" s="117"/>
      <c r="F831" s="117"/>
      <c r="K831" s="6"/>
      <c r="O831" s="58"/>
      <c r="R831" s="58"/>
      <c r="Z831" s="58"/>
    </row>
    <row r="832" spans="5:26" ht="12.75" x14ac:dyDescent="0.2">
      <c r="E832" s="117"/>
      <c r="F832" s="117"/>
      <c r="K832" s="6"/>
      <c r="O832" s="58"/>
      <c r="R832" s="58"/>
      <c r="Z832" s="58"/>
    </row>
    <row r="833" spans="5:26" ht="12.75" x14ac:dyDescent="0.2">
      <c r="E833" s="117"/>
      <c r="F833" s="117"/>
      <c r="K833" s="6"/>
      <c r="O833" s="58"/>
      <c r="R833" s="58"/>
      <c r="Z833" s="58"/>
    </row>
    <row r="834" spans="5:26" ht="12.75" x14ac:dyDescent="0.2">
      <c r="E834" s="117"/>
      <c r="F834" s="117"/>
      <c r="K834" s="6"/>
      <c r="O834" s="58"/>
      <c r="R834" s="58"/>
      <c r="Z834" s="58"/>
    </row>
    <row r="835" spans="5:26" ht="12.75" x14ac:dyDescent="0.2">
      <c r="E835" s="117"/>
      <c r="F835" s="117"/>
      <c r="K835" s="6"/>
      <c r="O835" s="58"/>
      <c r="R835" s="58"/>
      <c r="Z835" s="58"/>
    </row>
    <row r="836" spans="5:26" ht="12.75" x14ac:dyDescent="0.2">
      <c r="E836" s="117"/>
      <c r="F836" s="117"/>
      <c r="K836" s="6"/>
      <c r="O836" s="58"/>
      <c r="R836" s="58"/>
      <c r="Z836" s="58"/>
    </row>
    <row r="837" spans="5:26" ht="12.75" x14ac:dyDescent="0.2">
      <c r="E837" s="117"/>
      <c r="F837" s="117"/>
      <c r="K837" s="6"/>
      <c r="O837" s="58"/>
      <c r="R837" s="58"/>
      <c r="Z837" s="58"/>
    </row>
    <row r="838" spans="5:26" ht="12.75" x14ac:dyDescent="0.2">
      <c r="E838" s="117"/>
      <c r="F838" s="117"/>
      <c r="K838" s="6"/>
      <c r="O838" s="58"/>
      <c r="R838" s="58"/>
      <c r="Z838" s="58"/>
    </row>
    <row r="839" spans="5:26" ht="12.75" x14ac:dyDescent="0.2">
      <c r="E839" s="117"/>
      <c r="F839" s="117"/>
      <c r="K839" s="6"/>
      <c r="O839" s="58"/>
      <c r="R839" s="58"/>
      <c r="Z839" s="58"/>
    </row>
    <row r="840" spans="5:26" ht="12.75" x14ac:dyDescent="0.2">
      <c r="E840" s="117"/>
      <c r="F840" s="117"/>
      <c r="K840" s="6"/>
      <c r="O840" s="58"/>
      <c r="R840" s="58"/>
      <c r="Z840" s="58"/>
    </row>
    <row r="841" spans="5:26" ht="12.75" x14ac:dyDescent="0.2">
      <c r="E841" s="117"/>
      <c r="F841" s="117"/>
      <c r="K841" s="6"/>
      <c r="O841" s="58"/>
      <c r="R841" s="58"/>
      <c r="Z841" s="58"/>
    </row>
    <row r="842" spans="5:26" ht="12.75" x14ac:dyDescent="0.2">
      <c r="E842" s="117"/>
      <c r="F842" s="117"/>
      <c r="K842" s="6"/>
      <c r="O842" s="58"/>
      <c r="R842" s="58"/>
      <c r="Z842" s="58"/>
    </row>
    <row r="843" spans="5:26" ht="12.75" x14ac:dyDescent="0.2">
      <c r="E843" s="117"/>
      <c r="F843" s="117"/>
      <c r="K843" s="6"/>
      <c r="O843" s="58"/>
      <c r="R843" s="58"/>
      <c r="Z843" s="58"/>
    </row>
    <row r="844" spans="5:26" ht="12.75" x14ac:dyDescent="0.2">
      <c r="E844" s="117"/>
      <c r="F844" s="117"/>
      <c r="K844" s="6"/>
      <c r="O844" s="58"/>
      <c r="R844" s="58"/>
      <c r="Z844" s="58"/>
    </row>
    <row r="845" spans="5:26" ht="12.75" x14ac:dyDescent="0.2">
      <c r="E845" s="117"/>
      <c r="F845" s="117"/>
      <c r="K845" s="6"/>
      <c r="O845" s="58"/>
      <c r="R845" s="58"/>
      <c r="Z845" s="58"/>
    </row>
    <row r="846" spans="5:26" ht="12.75" x14ac:dyDescent="0.2">
      <c r="E846" s="117"/>
      <c r="F846" s="117"/>
      <c r="K846" s="6"/>
      <c r="O846" s="58"/>
      <c r="R846" s="58"/>
      <c r="Z846" s="58"/>
    </row>
    <row r="847" spans="5:26" ht="12.75" x14ac:dyDescent="0.2">
      <c r="E847" s="117"/>
      <c r="F847" s="117"/>
      <c r="K847" s="6"/>
      <c r="O847" s="58"/>
      <c r="R847" s="58"/>
      <c r="Z847" s="58"/>
    </row>
    <row r="848" spans="5:26" ht="12.75" x14ac:dyDescent="0.2">
      <c r="E848" s="117"/>
      <c r="F848" s="117"/>
      <c r="K848" s="6"/>
      <c r="O848" s="58"/>
      <c r="R848" s="58"/>
      <c r="Z848" s="58"/>
    </row>
    <row r="849" spans="5:26" ht="12.75" x14ac:dyDescent="0.2">
      <c r="E849" s="117"/>
      <c r="F849" s="117"/>
      <c r="K849" s="6"/>
      <c r="O849" s="58"/>
      <c r="R849" s="58"/>
      <c r="Z849" s="58"/>
    </row>
    <row r="850" spans="5:26" ht="12.75" x14ac:dyDescent="0.2">
      <c r="E850" s="117"/>
      <c r="F850" s="117"/>
      <c r="K850" s="6"/>
      <c r="O850" s="58"/>
      <c r="R850" s="58"/>
      <c r="Z850" s="58"/>
    </row>
    <row r="851" spans="5:26" ht="12.75" x14ac:dyDescent="0.2">
      <c r="E851" s="117"/>
      <c r="F851" s="117"/>
      <c r="K851" s="6"/>
      <c r="O851" s="58"/>
      <c r="R851" s="58"/>
      <c r="Z851" s="58"/>
    </row>
    <row r="852" spans="5:26" ht="12.75" x14ac:dyDescent="0.2">
      <c r="E852" s="117"/>
      <c r="F852" s="117"/>
      <c r="K852" s="6"/>
      <c r="O852" s="58"/>
      <c r="R852" s="58"/>
      <c r="Z852" s="58"/>
    </row>
    <row r="853" spans="5:26" ht="12.75" x14ac:dyDescent="0.2">
      <c r="E853" s="117"/>
      <c r="F853" s="117"/>
      <c r="K853" s="6"/>
      <c r="O853" s="58"/>
      <c r="R853" s="58"/>
      <c r="Z853" s="58"/>
    </row>
    <row r="854" spans="5:26" ht="12.75" x14ac:dyDescent="0.2">
      <c r="E854" s="117"/>
      <c r="F854" s="117"/>
      <c r="K854" s="6"/>
      <c r="O854" s="58"/>
      <c r="R854" s="58"/>
      <c r="Z854" s="58"/>
    </row>
    <row r="855" spans="5:26" ht="12.75" x14ac:dyDescent="0.2">
      <c r="E855" s="117"/>
      <c r="F855" s="117"/>
      <c r="K855" s="6"/>
      <c r="O855" s="58"/>
      <c r="R855" s="58"/>
      <c r="Z855" s="58"/>
    </row>
    <row r="856" spans="5:26" ht="12.75" x14ac:dyDescent="0.2">
      <c r="E856" s="117"/>
      <c r="F856" s="117"/>
      <c r="K856" s="6"/>
      <c r="O856" s="58"/>
      <c r="R856" s="58"/>
      <c r="Z856" s="58"/>
    </row>
    <row r="857" spans="5:26" ht="12.75" x14ac:dyDescent="0.2">
      <c r="E857" s="117"/>
      <c r="F857" s="117"/>
      <c r="K857" s="6"/>
      <c r="O857" s="58"/>
      <c r="R857" s="58"/>
      <c r="Z857" s="58"/>
    </row>
    <row r="858" spans="5:26" ht="12.75" x14ac:dyDescent="0.2">
      <c r="E858" s="117"/>
      <c r="F858" s="117"/>
      <c r="K858" s="6"/>
      <c r="O858" s="58"/>
      <c r="R858" s="58"/>
      <c r="Z858" s="58"/>
    </row>
    <row r="859" spans="5:26" ht="12.75" x14ac:dyDescent="0.2">
      <c r="E859" s="117"/>
      <c r="F859" s="117"/>
      <c r="K859" s="6"/>
      <c r="O859" s="58"/>
      <c r="R859" s="58"/>
      <c r="Z859" s="58"/>
    </row>
    <row r="860" spans="5:26" ht="12.75" x14ac:dyDescent="0.2">
      <c r="E860" s="117"/>
      <c r="F860" s="117"/>
      <c r="K860" s="6"/>
      <c r="O860" s="58"/>
      <c r="R860" s="58"/>
      <c r="Z860" s="58"/>
    </row>
    <row r="861" spans="5:26" ht="12.75" x14ac:dyDescent="0.2">
      <c r="E861" s="117"/>
      <c r="F861" s="117"/>
      <c r="K861" s="6"/>
      <c r="O861" s="58"/>
      <c r="R861" s="58"/>
      <c r="Z861" s="58"/>
    </row>
    <row r="862" spans="5:26" ht="12.75" x14ac:dyDescent="0.2">
      <c r="E862" s="117"/>
      <c r="F862" s="117"/>
      <c r="K862" s="6"/>
      <c r="O862" s="58"/>
      <c r="R862" s="58"/>
      <c r="Z862" s="58"/>
    </row>
    <row r="863" spans="5:26" ht="12.75" x14ac:dyDescent="0.2">
      <c r="E863" s="117"/>
      <c r="F863" s="117"/>
      <c r="K863" s="6"/>
      <c r="O863" s="58"/>
      <c r="R863" s="58"/>
      <c r="Z863" s="58"/>
    </row>
    <row r="864" spans="5:26" ht="12.75" x14ac:dyDescent="0.2">
      <c r="E864" s="117"/>
      <c r="F864" s="117"/>
      <c r="K864" s="6"/>
      <c r="O864" s="58"/>
      <c r="R864" s="58"/>
      <c r="Z864" s="58"/>
    </row>
    <row r="865" spans="5:26" ht="12.75" x14ac:dyDescent="0.2">
      <c r="E865" s="117"/>
      <c r="F865" s="117"/>
      <c r="K865" s="6"/>
      <c r="O865" s="58"/>
      <c r="R865" s="58"/>
      <c r="Z865" s="58"/>
    </row>
    <row r="866" spans="5:26" ht="12.75" x14ac:dyDescent="0.2">
      <c r="E866" s="117"/>
      <c r="F866" s="117"/>
      <c r="K866" s="6"/>
      <c r="O866" s="58"/>
      <c r="R866" s="58"/>
      <c r="Z866" s="58"/>
    </row>
    <row r="867" spans="5:26" ht="12.75" x14ac:dyDescent="0.2">
      <c r="E867" s="117"/>
      <c r="F867" s="117"/>
      <c r="K867" s="6"/>
      <c r="O867" s="58"/>
      <c r="R867" s="58"/>
      <c r="Z867" s="58"/>
    </row>
    <row r="868" spans="5:26" ht="12.75" x14ac:dyDescent="0.2">
      <c r="E868" s="117"/>
      <c r="F868" s="117"/>
      <c r="K868" s="6"/>
      <c r="O868" s="58"/>
      <c r="R868" s="58"/>
      <c r="Z868" s="58"/>
    </row>
    <row r="869" spans="5:26" ht="12.75" x14ac:dyDescent="0.2">
      <c r="E869" s="117"/>
      <c r="F869" s="117"/>
      <c r="K869" s="6"/>
      <c r="O869" s="58"/>
      <c r="R869" s="58"/>
      <c r="Z869" s="58"/>
    </row>
    <row r="870" spans="5:26" ht="12.75" x14ac:dyDescent="0.2">
      <c r="E870" s="117"/>
      <c r="F870" s="117"/>
      <c r="K870" s="6"/>
      <c r="O870" s="58"/>
      <c r="R870" s="58"/>
      <c r="Z870" s="58"/>
    </row>
    <row r="871" spans="5:26" ht="12.75" x14ac:dyDescent="0.2">
      <c r="E871" s="117"/>
      <c r="F871" s="117"/>
      <c r="K871" s="6"/>
      <c r="O871" s="58"/>
      <c r="R871" s="58"/>
      <c r="Z871" s="58"/>
    </row>
    <row r="872" spans="5:26" ht="12.75" x14ac:dyDescent="0.2">
      <c r="E872" s="117"/>
      <c r="F872" s="117"/>
      <c r="K872" s="6"/>
      <c r="O872" s="58"/>
      <c r="R872" s="58"/>
      <c r="Z872" s="58"/>
    </row>
    <row r="873" spans="5:26" ht="12.75" x14ac:dyDescent="0.2">
      <c r="E873" s="117"/>
      <c r="F873" s="117"/>
      <c r="K873" s="6"/>
      <c r="O873" s="58"/>
      <c r="R873" s="58"/>
      <c r="Z873" s="58"/>
    </row>
    <row r="874" spans="5:26" ht="12.75" x14ac:dyDescent="0.2">
      <c r="E874" s="117"/>
      <c r="F874" s="117"/>
      <c r="K874" s="6"/>
      <c r="O874" s="58"/>
      <c r="R874" s="58"/>
      <c r="Z874" s="58"/>
    </row>
    <row r="875" spans="5:26" ht="12.75" x14ac:dyDescent="0.2">
      <c r="E875" s="117"/>
      <c r="F875" s="117"/>
      <c r="K875" s="6"/>
      <c r="O875" s="58"/>
      <c r="R875" s="58"/>
      <c r="Z875" s="58"/>
    </row>
    <row r="876" spans="5:26" ht="12.75" x14ac:dyDescent="0.2">
      <c r="E876" s="117"/>
      <c r="F876" s="117"/>
      <c r="K876" s="6"/>
      <c r="O876" s="58"/>
      <c r="R876" s="58"/>
      <c r="Z876" s="58"/>
    </row>
    <row r="877" spans="5:26" ht="12.75" x14ac:dyDescent="0.2">
      <c r="E877" s="117"/>
      <c r="F877" s="117"/>
      <c r="K877" s="6"/>
      <c r="O877" s="58"/>
      <c r="R877" s="58"/>
      <c r="Z877" s="58"/>
    </row>
    <row r="878" spans="5:26" ht="12.75" x14ac:dyDescent="0.2">
      <c r="E878" s="117"/>
      <c r="F878" s="117"/>
      <c r="K878" s="6"/>
      <c r="O878" s="58"/>
      <c r="R878" s="58"/>
      <c r="Z878" s="58"/>
    </row>
    <row r="879" spans="5:26" ht="12.75" x14ac:dyDescent="0.2">
      <c r="E879" s="117"/>
      <c r="F879" s="117"/>
      <c r="K879" s="6"/>
      <c r="O879" s="58"/>
      <c r="R879" s="58"/>
      <c r="Z879" s="58"/>
    </row>
    <row r="880" spans="5:26" ht="12.75" x14ac:dyDescent="0.2">
      <c r="E880" s="117"/>
      <c r="F880" s="117"/>
      <c r="K880" s="6"/>
      <c r="O880" s="58"/>
      <c r="R880" s="58"/>
      <c r="Z880" s="58"/>
    </row>
    <row r="881" spans="5:26" ht="12.75" x14ac:dyDescent="0.2">
      <c r="E881" s="117"/>
      <c r="F881" s="117"/>
      <c r="K881" s="6"/>
      <c r="O881" s="58"/>
      <c r="R881" s="58"/>
      <c r="Z881" s="58"/>
    </row>
    <row r="882" spans="5:26" ht="12.75" x14ac:dyDescent="0.2">
      <c r="E882" s="117"/>
      <c r="F882" s="117"/>
      <c r="K882" s="6"/>
      <c r="O882" s="58"/>
      <c r="R882" s="58"/>
      <c r="Z882" s="58"/>
    </row>
    <row r="883" spans="5:26" ht="12.75" x14ac:dyDescent="0.2">
      <c r="E883" s="117"/>
      <c r="F883" s="117"/>
      <c r="K883" s="6"/>
      <c r="O883" s="58"/>
      <c r="R883" s="58"/>
      <c r="Z883" s="58"/>
    </row>
    <row r="884" spans="5:26" ht="12.75" x14ac:dyDescent="0.2">
      <c r="E884" s="117"/>
      <c r="F884" s="117"/>
      <c r="K884" s="6"/>
      <c r="O884" s="58"/>
      <c r="R884" s="58"/>
      <c r="Z884" s="58"/>
    </row>
    <row r="885" spans="5:26" ht="12.75" x14ac:dyDescent="0.2">
      <c r="E885" s="117"/>
      <c r="F885" s="117"/>
      <c r="K885" s="6"/>
      <c r="O885" s="58"/>
      <c r="R885" s="58"/>
      <c r="Z885" s="58"/>
    </row>
    <row r="886" spans="5:26" ht="12.75" x14ac:dyDescent="0.2">
      <c r="E886" s="117"/>
      <c r="F886" s="117"/>
      <c r="K886" s="6"/>
      <c r="O886" s="58"/>
      <c r="R886" s="58"/>
      <c r="Z886" s="58"/>
    </row>
    <row r="887" spans="5:26" ht="12.75" x14ac:dyDescent="0.2">
      <c r="E887" s="117"/>
      <c r="F887" s="117"/>
      <c r="K887" s="6"/>
      <c r="O887" s="58"/>
      <c r="R887" s="58"/>
      <c r="Z887" s="58"/>
    </row>
    <row r="888" spans="5:26" ht="12.75" x14ac:dyDescent="0.2">
      <c r="E888" s="117"/>
      <c r="F888" s="117"/>
      <c r="K888" s="6"/>
      <c r="O888" s="58"/>
      <c r="R888" s="58"/>
      <c r="Z888" s="58"/>
    </row>
    <row r="889" spans="5:26" ht="12.75" x14ac:dyDescent="0.2">
      <c r="E889" s="117"/>
      <c r="F889" s="117"/>
      <c r="K889" s="6"/>
      <c r="O889" s="58"/>
      <c r="R889" s="58"/>
      <c r="Z889" s="58"/>
    </row>
    <row r="890" spans="5:26" ht="12.75" x14ac:dyDescent="0.2">
      <c r="E890" s="117"/>
      <c r="F890" s="117"/>
      <c r="K890" s="6"/>
      <c r="O890" s="58"/>
      <c r="R890" s="58"/>
      <c r="Z890" s="58"/>
    </row>
    <row r="891" spans="5:26" ht="12.75" x14ac:dyDescent="0.2">
      <c r="E891" s="117"/>
      <c r="F891" s="117"/>
      <c r="K891" s="6"/>
      <c r="O891" s="58"/>
      <c r="R891" s="58"/>
      <c r="Z891" s="58"/>
    </row>
    <row r="892" spans="5:26" ht="12.75" x14ac:dyDescent="0.2">
      <c r="E892" s="117"/>
      <c r="F892" s="117"/>
      <c r="K892" s="6"/>
      <c r="O892" s="58"/>
      <c r="R892" s="58"/>
      <c r="Z892" s="58"/>
    </row>
    <row r="893" spans="5:26" ht="12.75" x14ac:dyDescent="0.2">
      <c r="E893" s="117"/>
      <c r="F893" s="117"/>
      <c r="K893" s="6"/>
      <c r="O893" s="58"/>
      <c r="R893" s="58"/>
      <c r="Z893" s="58"/>
    </row>
    <row r="894" spans="5:26" ht="12.75" x14ac:dyDescent="0.2">
      <c r="E894" s="117"/>
      <c r="F894" s="117"/>
      <c r="K894" s="6"/>
      <c r="O894" s="58"/>
      <c r="R894" s="58"/>
      <c r="Z894" s="58"/>
    </row>
    <row r="895" spans="5:26" ht="12.75" x14ac:dyDescent="0.2">
      <c r="E895" s="117"/>
      <c r="F895" s="117"/>
      <c r="K895" s="6"/>
      <c r="O895" s="58"/>
      <c r="R895" s="58"/>
      <c r="Z895" s="58"/>
    </row>
    <row r="896" spans="5:26" ht="12.75" x14ac:dyDescent="0.2">
      <c r="E896" s="117"/>
      <c r="F896" s="117"/>
      <c r="K896" s="6"/>
      <c r="O896" s="58"/>
      <c r="R896" s="58"/>
      <c r="Z896" s="58"/>
    </row>
    <row r="897" spans="5:26" ht="12.75" x14ac:dyDescent="0.2">
      <c r="E897" s="117"/>
      <c r="F897" s="117"/>
      <c r="K897" s="6"/>
      <c r="O897" s="58"/>
      <c r="R897" s="58"/>
      <c r="Z897" s="58"/>
    </row>
    <row r="898" spans="5:26" ht="12.75" x14ac:dyDescent="0.2">
      <c r="E898" s="117"/>
      <c r="F898" s="117"/>
      <c r="K898" s="6"/>
      <c r="O898" s="58"/>
      <c r="R898" s="58"/>
      <c r="Z898" s="58"/>
    </row>
    <row r="899" spans="5:26" ht="12.75" x14ac:dyDescent="0.2">
      <c r="E899" s="117"/>
      <c r="F899" s="117"/>
      <c r="K899" s="6"/>
      <c r="O899" s="58"/>
      <c r="R899" s="58"/>
      <c r="Z899" s="58"/>
    </row>
    <row r="900" spans="5:26" ht="12.75" x14ac:dyDescent="0.2">
      <c r="E900" s="117"/>
      <c r="F900" s="117"/>
      <c r="K900" s="6"/>
      <c r="O900" s="58"/>
      <c r="R900" s="58"/>
      <c r="Z900" s="58"/>
    </row>
    <row r="901" spans="5:26" ht="12.75" x14ac:dyDescent="0.2">
      <c r="E901" s="117"/>
      <c r="F901" s="117"/>
      <c r="K901" s="6"/>
      <c r="O901" s="58"/>
      <c r="R901" s="58"/>
      <c r="Z901" s="58"/>
    </row>
    <row r="902" spans="5:26" ht="12.75" x14ac:dyDescent="0.2">
      <c r="E902" s="117"/>
      <c r="F902" s="117"/>
      <c r="K902" s="6"/>
      <c r="O902" s="58"/>
      <c r="R902" s="58"/>
      <c r="Z902" s="58"/>
    </row>
    <row r="903" spans="5:26" ht="12.75" x14ac:dyDescent="0.2">
      <c r="E903" s="117"/>
      <c r="F903" s="117"/>
      <c r="K903" s="6"/>
      <c r="O903" s="58"/>
      <c r="R903" s="58"/>
      <c r="Z903" s="58"/>
    </row>
    <row r="904" spans="5:26" ht="12.75" x14ac:dyDescent="0.2">
      <c r="E904" s="117"/>
      <c r="F904" s="117"/>
      <c r="K904" s="6"/>
      <c r="O904" s="58"/>
      <c r="R904" s="58"/>
      <c r="Z904" s="58"/>
    </row>
    <row r="905" spans="5:26" ht="12.75" x14ac:dyDescent="0.2">
      <c r="E905" s="117"/>
      <c r="F905" s="117"/>
      <c r="K905" s="6"/>
      <c r="O905" s="58"/>
      <c r="R905" s="58"/>
      <c r="Z905" s="58"/>
    </row>
    <row r="906" spans="5:26" ht="12.75" x14ac:dyDescent="0.2">
      <c r="E906" s="117"/>
      <c r="F906" s="117"/>
      <c r="K906" s="6"/>
      <c r="O906" s="58"/>
      <c r="R906" s="58"/>
      <c r="Z906" s="58"/>
    </row>
    <row r="907" spans="5:26" ht="12.75" x14ac:dyDescent="0.2">
      <c r="E907" s="117"/>
      <c r="F907" s="117"/>
      <c r="K907" s="6"/>
      <c r="O907" s="58"/>
      <c r="R907" s="58"/>
      <c r="Z907" s="58"/>
    </row>
    <row r="908" spans="5:26" ht="12.75" x14ac:dyDescent="0.2">
      <c r="E908" s="117"/>
      <c r="F908" s="117"/>
      <c r="K908" s="6"/>
      <c r="O908" s="58"/>
      <c r="R908" s="58"/>
      <c r="Z908" s="58"/>
    </row>
    <row r="909" spans="5:26" ht="12.75" x14ac:dyDescent="0.2">
      <c r="E909" s="117"/>
      <c r="F909" s="117"/>
      <c r="K909" s="6"/>
      <c r="O909" s="58"/>
      <c r="R909" s="58"/>
      <c r="Z909" s="58"/>
    </row>
    <row r="910" spans="5:26" ht="12.75" x14ac:dyDescent="0.2">
      <c r="E910" s="117"/>
      <c r="F910" s="117"/>
      <c r="K910" s="6"/>
      <c r="O910" s="58"/>
      <c r="R910" s="58"/>
      <c r="Z910" s="58"/>
    </row>
    <row r="911" spans="5:26" ht="12.75" x14ac:dyDescent="0.2">
      <c r="E911" s="117"/>
      <c r="F911" s="117"/>
      <c r="K911" s="6"/>
      <c r="O911" s="58"/>
      <c r="R911" s="58"/>
      <c r="Z911" s="58"/>
    </row>
    <row r="912" spans="5:26" ht="12.75" x14ac:dyDescent="0.2">
      <c r="E912" s="117"/>
      <c r="F912" s="117"/>
      <c r="K912" s="6"/>
      <c r="O912" s="58"/>
      <c r="R912" s="58"/>
      <c r="Z912" s="58"/>
    </row>
    <row r="913" spans="5:26" ht="12.75" x14ac:dyDescent="0.2">
      <c r="E913" s="117"/>
      <c r="F913" s="117"/>
      <c r="K913" s="6"/>
      <c r="O913" s="58"/>
      <c r="R913" s="58"/>
      <c r="Z913" s="58"/>
    </row>
    <row r="914" spans="5:26" ht="12.75" x14ac:dyDescent="0.2">
      <c r="E914" s="117"/>
      <c r="F914" s="117"/>
      <c r="K914" s="6"/>
      <c r="O914" s="58"/>
      <c r="R914" s="58"/>
      <c r="Z914" s="58"/>
    </row>
    <row r="915" spans="5:26" ht="12.75" x14ac:dyDescent="0.2">
      <c r="E915" s="117"/>
      <c r="F915" s="117"/>
      <c r="K915" s="6"/>
      <c r="O915" s="58"/>
      <c r="R915" s="58"/>
      <c r="Z915" s="58"/>
    </row>
    <row r="916" spans="5:26" ht="12.75" x14ac:dyDescent="0.2">
      <c r="E916" s="117"/>
      <c r="F916" s="117"/>
      <c r="K916" s="6"/>
      <c r="O916" s="58"/>
      <c r="R916" s="58"/>
      <c r="Z916" s="58"/>
    </row>
    <row r="917" spans="5:26" ht="12.75" x14ac:dyDescent="0.2">
      <c r="E917" s="117"/>
      <c r="F917" s="117"/>
      <c r="K917" s="6"/>
      <c r="O917" s="58"/>
      <c r="R917" s="58"/>
      <c r="Z917" s="58"/>
    </row>
    <row r="918" spans="5:26" ht="12.75" x14ac:dyDescent="0.2">
      <c r="E918" s="117"/>
      <c r="F918" s="117"/>
      <c r="K918" s="6"/>
      <c r="O918" s="58"/>
      <c r="R918" s="58"/>
      <c r="Z918" s="58"/>
    </row>
    <row r="919" spans="5:26" ht="12.75" x14ac:dyDescent="0.2">
      <c r="E919" s="117"/>
      <c r="F919" s="117"/>
      <c r="K919" s="6"/>
      <c r="O919" s="58"/>
      <c r="R919" s="58"/>
      <c r="Z919" s="58"/>
    </row>
    <row r="920" spans="5:26" ht="12.75" x14ac:dyDescent="0.2">
      <c r="E920" s="117"/>
      <c r="F920" s="117"/>
      <c r="K920" s="6"/>
      <c r="O920" s="58"/>
      <c r="R920" s="58"/>
      <c r="Z920" s="58"/>
    </row>
    <row r="921" spans="5:26" ht="12.75" x14ac:dyDescent="0.2">
      <c r="E921" s="117"/>
      <c r="F921" s="117"/>
      <c r="K921" s="6"/>
      <c r="O921" s="58"/>
      <c r="R921" s="58"/>
      <c r="Z921" s="58"/>
    </row>
    <row r="922" spans="5:26" ht="12.75" x14ac:dyDescent="0.2">
      <c r="E922" s="117"/>
      <c r="F922" s="117"/>
      <c r="K922" s="6"/>
      <c r="O922" s="58"/>
      <c r="R922" s="58"/>
      <c r="Z922" s="58"/>
    </row>
    <row r="923" spans="5:26" ht="12.75" x14ac:dyDescent="0.2">
      <c r="E923" s="117"/>
      <c r="F923" s="117"/>
      <c r="K923" s="6"/>
      <c r="O923" s="58"/>
      <c r="R923" s="58"/>
      <c r="Z923" s="58"/>
    </row>
    <row r="924" spans="5:26" ht="12.75" x14ac:dyDescent="0.2">
      <c r="E924" s="117"/>
      <c r="F924" s="117"/>
      <c r="K924" s="6"/>
      <c r="O924" s="58"/>
      <c r="R924" s="58"/>
      <c r="Z924" s="58"/>
    </row>
    <row r="925" spans="5:26" ht="12.75" x14ac:dyDescent="0.2">
      <c r="E925" s="117"/>
      <c r="F925" s="117"/>
      <c r="K925" s="6"/>
      <c r="O925" s="58"/>
      <c r="R925" s="58"/>
      <c r="Z925" s="58"/>
    </row>
    <row r="926" spans="5:26" ht="12.75" x14ac:dyDescent="0.2">
      <c r="E926" s="117"/>
      <c r="F926" s="117"/>
      <c r="K926" s="6"/>
      <c r="O926" s="58"/>
      <c r="R926" s="58"/>
      <c r="Z926" s="58"/>
    </row>
    <row r="927" spans="5:26" ht="12.75" x14ac:dyDescent="0.2">
      <c r="E927" s="117"/>
      <c r="F927" s="117"/>
      <c r="K927" s="6"/>
      <c r="O927" s="58"/>
      <c r="R927" s="58"/>
      <c r="Z927" s="58"/>
    </row>
    <row r="928" spans="5:26" ht="12.75" x14ac:dyDescent="0.2">
      <c r="E928" s="117"/>
      <c r="F928" s="117"/>
      <c r="K928" s="6"/>
      <c r="O928" s="58"/>
      <c r="R928" s="58"/>
      <c r="Z928" s="58"/>
    </row>
    <row r="929" spans="5:26" ht="12.75" x14ac:dyDescent="0.2">
      <c r="E929" s="117"/>
      <c r="F929" s="117"/>
      <c r="K929" s="6"/>
      <c r="O929" s="58"/>
      <c r="R929" s="58"/>
      <c r="Z929" s="58"/>
    </row>
    <row r="930" spans="5:26" ht="12.75" x14ac:dyDescent="0.2">
      <c r="E930" s="117"/>
      <c r="F930" s="117"/>
      <c r="K930" s="6"/>
      <c r="O930" s="58"/>
      <c r="R930" s="58"/>
      <c r="Z930" s="58"/>
    </row>
    <row r="931" spans="5:26" ht="12.75" x14ac:dyDescent="0.2">
      <c r="E931" s="117"/>
      <c r="F931" s="117"/>
      <c r="K931" s="6"/>
      <c r="O931" s="58"/>
      <c r="R931" s="58"/>
      <c r="Z931" s="58"/>
    </row>
    <row r="932" spans="5:26" ht="12.75" x14ac:dyDescent="0.2">
      <c r="E932" s="117"/>
      <c r="F932" s="117"/>
      <c r="K932" s="6"/>
      <c r="O932" s="58"/>
      <c r="R932" s="58"/>
      <c r="Z932" s="58"/>
    </row>
    <row r="933" spans="5:26" ht="12.75" x14ac:dyDescent="0.2">
      <c r="E933" s="117"/>
      <c r="F933" s="117"/>
      <c r="K933" s="6"/>
      <c r="O933" s="58"/>
      <c r="R933" s="58"/>
      <c r="Z933" s="58"/>
    </row>
    <row r="934" spans="5:26" ht="12.75" x14ac:dyDescent="0.2">
      <c r="E934" s="117"/>
      <c r="F934" s="117"/>
      <c r="K934" s="6"/>
      <c r="O934" s="58"/>
      <c r="R934" s="58"/>
      <c r="Z934" s="58"/>
    </row>
    <row r="935" spans="5:26" ht="12.75" x14ac:dyDescent="0.2">
      <c r="E935" s="117"/>
      <c r="F935" s="117"/>
      <c r="K935" s="6"/>
      <c r="O935" s="58"/>
      <c r="R935" s="58"/>
      <c r="Z935" s="58"/>
    </row>
    <row r="936" spans="5:26" ht="12.75" x14ac:dyDescent="0.2">
      <c r="E936" s="117"/>
      <c r="F936" s="117"/>
      <c r="K936" s="6"/>
      <c r="O936" s="58"/>
      <c r="R936" s="58"/>
      <c r="Z936" s="58"/>
    </row>
    <row r="937" spans="5:26" ht="12.75" x14ac:dyDescent="0.2">
      <c r="E937" s="117"/>
      <c r="F937" s="117"/>
      <c r="K937" s="6"/>
      <c r="O937" s="58"/>
      <c r="R937" s="58"/>
      <c r="Z937" s="58"/>
    </row>
    <row r="938" spans="5:26" ht="12.75" x14ac:dyDescent="0.2">
      <c r="E938" s="117"/>
      <c r="F938" s="117"/>
      <c r="K938" s="6"/>
      <c r="O938" s="58"/>
      <c r="R938" s="58"/>
      <c r="Z938" s="58"/>
    </row>
    <row r="939" spans="5:26" ht="12.75" x14ac:dyDescent="0.2">
      <c r="E939" s="117"/>
      <c r="F939" s="117"/>
      <c r="K939" s="6"/>
      <c r="O939" s="58"/>
      <c r="R939" s="58"/>
      <c r="Z939" s="58"/>
    </row>
    <row r="940" spans="5:26" ht="12.75" x14ac:dyDescent="0.2">
      <c r="E940" s="117"/>
      <c r="F940" s="117"/>
      <c r="K940" s="6"/>
      <c r="O940" s="58"/>
      <c r="R940" s="58"/>
      <c r="Z940" s="58"/>
    </row>
    <row r="941" spans="5:26" ht="12.75" x14ac:dyDescent="0.2">
      <c r="E941" s="117"/>
      <c r="F941" s="117"/>
      <c r="K941" s="6"/>
      <c r="O941" s="58"/>
      <c r="R941" s="58"/>
      <c r="Z941" s="58"/>
    </row>
    <row r="942" spans="5:26" ht="12.75" x14ac:dyDescent="0.2">
      <c r="E942" s="117"/>
      <c r="F942" s="117"/>
      <c r="K942" s="6"/>
      <c r="O942" s="58"/>
      <c r="R942" s="58"/>
      <c r="Z942" s="58"/>
    </row>
    <row r="943" spans="5:26" ht="12.75" x14ac:dyDescent="0.2">
      <c r="E943" s="117"/>
      <c r="F943" s="117"/>
      <c r="K943" s="6"/>
      <c r="O943" s="58"/>
      <c r="R943" s="58"/>
      <c r="Z943" s="58"/>
    </row>
    <row r="944" spans="5:26" ht="12.75" x14ac:dyDescent="0.2">
      <c r="E944" s="117"/>
      <c r="F944" s="117"/>
      <c r="K944" s="6"/>
      <c r="O944" s="58"/>
      <c r="R944" s="58"/>
      <c r="Z944" s="58"/>
    </row>
    <row r="945" spans="5:26" ht="12.75" x14ac:dyDescent="0.2">
      <c r="E945" s="117"/>
      <c r="F945" s="117"/>
      <c r="K945" s="6"/>
      <c r="O945" s="58"/>
      <c r="R945" s="58"/>
      <c r="Z945" s="58"/>
    </row>
    <row r="946" spans="5:26" ht="12.75" x14ac:dyDescent="0.2">
      <c r="E946" s="117"/>
      <c r="F946" s="117"/>
      <c r="K946" s="6"/>
      <c r="O946" s="58"/>
      <c r="R946" s="58"/>
      <c r="Z946" s="58"/>
    </row>
    <row r="947" spans="5:26" ht="12.75" x14ac:dyDescent="0.2">
      <c r="E947" s="117"/>
      <c r="F947" s="117"/>
      <c r="K947" s="6"/>
      <c r="O947" s="58"/>
      <c r="R947" s="58"/>
      <c r="Z947" s="58"/>
    </row>
    <row r="948" spans="5:26" ht="12.75" x14ac:dyDescent="0.2">
      <c r="E948" s="117"/>
      <c r="F948" s="117"/>
      <c r="K948" s="6"/>
      <c r="O948" s="58"/>
      <c r="R948" s="58"/>
      <c r="Z948" s="58"/>
    </row>
    <row r="949" spans="5:26" ht="12.75" x14ac:dyDescent="0.2">
      <c r="E949" s="117"/>
      <c r="F949" s="117"/>
      <c r="K949" s="6"/>
      <c r="O949" s="58"/>
      <c r="R949" s="58"/>
      <c r="Z949" s="58"/>
    </row>
    <row r="950" spans="5:26" ht="12.75" x14ac:dyDescent="0.2">
      <c r="E950" s="117"/>
      <c r="F950" s="117"/>
      <c r="K950" s="6"/>
      <c r="O950" s="58"/>
      <c r="R950" s="58"/>
      <c r="Z950" s="58"/>
    </row>
    <row r="951" spans="5:26" ht="12.75" x14ac:dyDescent="0.2">
      <c r="E951" s="117"/>
      <c r="F951" s="117"/>
      <c r="K951" s="6"/>
      <c r="O951" s="58"/>
      <c r="R951" s="58"/>
      <c r="Z951" s="58"/>
    </row>
    <row r="952" spans="5:26" ht="12.75" x14ac:dyDescent="0.2">
      <c r="E952" s="117"/>
      <c r="F952" s="117"/>
      <c r="K952" s="6"/>
      <c r="O952" s="58"/>
      <c r="R952" s="58"/>
      <c r="Z952" s="58"/>
    </row>
    <row r="953" spans="5:26" ht="12.75" x14ac:dyDescent="0.2">
      <c r="E953" s="117"/>
      <c r="F953" s="117"/>
      <c r="K953" s="6"/>
      <c r="O953" s="58"/>
      <c r="R953" s="58"/>
      <c r="Z953" s="58"/>
    </row>
    <row r="954" spans="5:26" ht="12.75" x14ac:dyDescent="0.2">
      <c r="E954" s="117"/>
      <c r="F954" s="117"/>
      <c r="K954" s="6"/>
      <c r="O954" s="58"/>
      <c r="R954" s="58"/>
      <c r="Z954" s="58"/>
    </row>
    <row r="955" spans="5:26" ht="12.75" x14ac:dyDescent="0.2">
      <c r="E955" s="117"/>
      <c r="F955" s="117"/>
      <c r="K955" s="6"/>
      <c r="O955" s="58"/>
      <c r="R955" s="58"/>
      <c r="Z955" s="58"/>
    </row>
    <row r="956" spans="5:26" ht="12.75" x14ac:dyDescent="0.2">
      <c r="E956" s="117"/>
      <c r="F956" s="117"/>
      <c r="K956" s="6"/>
      <c r="O956" s="58"/>
      <c r="R956" s="58"/>
      <c r="Z956" s="58"/>
    </row>
    <row r="957" spans="5:26" ht="12.75" x14ac:dyDescent="0.2">
      <c r="E957" s="117"/>
      <c r="F957" s="117"/>
      <c r="K957" s="6"/>
      <c r="O957" s="58"/>
      <c r="R957" s="58"/>
      <c r="Z957" s="58"/>
    </row>
    <row r="958" spans="5:26" ht="12.75" x14ac:dyDescent="0.2">
      <c r="E958" s="117"/>
      <c r="F958" s="117"/>
      <c r="K958" s="6"/>
      <c r="O958" s="58"/>
      <c r="R958" s="58"/>
      <c r="Z958" s="58"/>
    </row>
    <row r="959" spans="5:26" ht="12.75" x14ac:dyDescent="0.2">
      <c r="E959" s="117"/>
      <c r="F959" s="117"/>
      <c r="K959" s="6"/>
      <c r="O959" s="58"/>
      <c r="R959" s="58"/>
      <c r="Z959" s="58"/>
    </row>
    <row r="960" spans="5:26" ht="12.75" x14ac:dyDescent="0.2">
      <c r="E960" s="117"/>
      <c r="F960" s="117"/>
      <c r="K960" s="6"/>
      <c r="O960" s="58"/>
      <c r="R960" s="58"/>
      <c r="Z960" s="58"/>
    </row>
    <row r="961" spans="5:26" ht="12.75" x14ac:dyDescent="0.2">
      <c r="E961" s="117"/>
      <c r="F961" s="117"/>
      <c r="K961" s="6"/>
      <c r="O961" s="58"/>
      <c r="R961" s="58"/>
      <c r="Z961" s="58"/>
    </row>
    <row r="962" spans="5:26" ht="12.75" x14ac:dyDescent="0.2">
      <c r="E962" s="117"/>
      <c r="F962" s="117"/>
      <c r="K962" s="6"/>
      <c r="O962" s="58"/>
      <c r="R962" s="58"/>
      <c r="Z962" s="58"/>
    </row>
    <row r="963" spans="5:26" ht="12.75" x14ac:dyDescent="0.2">
      <c r="E963" s="117"/>
      <c r="F963" s="117"/>
      <c r="K963" s="6"/>
      <c r="O963" s="58"/>
      <c r="R963" s="58"/>
      <c r="Z963" s="58"/>
    </row>
    <row r="964" spans="5:26" ht="12.75" x14ac:dyDescent="0.2">
      <c r="E964" s="117"/>
      <c r="F964" s="117"/>
      <c r="K964" s="6"/>
      <c r="O964" s="58"/>
      <c r="R964" s="58"/>
      <c r="Z964" s="58"/>
    </row>
    <row r="965" spans="5:26" ht="12.75" x14ac:dyDescent="0.2">
      <c r="E965" s="117"/>
      <c r="F965" s="117"/>
      <c r="K965" s="6"/>
      <c r="O965" s="58"/>
      <c r="R965" s="58"/>
      <c r="Z965" s="58"/>
    </row>
    <row r="966" spans="5:26" ht="12.75" x14ac:dyDescent="0.2">
      <c r="E966" s="117"/>
      <c r="F966" s="117"/>
      <c r="K966" s="6"/>
      <c r="O966" s="58"/>
      <c r="R966" s="58"/>
      <c r="Z966" s="58"/>
    </row>
    <row r="967" spans="5:26" ht="12.75" x14ac:dyDescent="0.2">
      <c r="E967" s="117"/>
      <c r="F967" s="117"/>
      <c r="K967" s="6"/>
      <c r="O967" s="58"/>
      <c r="R967" s="58"/>
      <c r="Z967" s="58"/>
    </row>
    <row r="968" spans="5:26" ht="12.75" x14ac:dyDescent="0.2">
      <c r="E968" s="117"/>
      <c r="F968" s="117"/>
      <c r="K968" s="6"/>
      <c r="O968" s="58"/>
      <c r="R968" s="58"/>
      <c r="Z968" s="58"/>
    </row>
    <row r="969" spans="5:26" ht="12.75" x14ac:dyDescent="0.2">
      <c r="E969" s="117"/>
      <c r="F969" s="117"/>
      <c r="K969" s="6"/>
      <c r="O969" s="58"/>
      <c r="R969" s="58"/>
      <c r="Z969" s="58"/>
    </row>
    <row r="970" spans="5:26" ht="12.75" x14ac:dyDescent="0.2">
      <c r="E970" s="117"/>
      <c r="F970" s="117"/>
      <c r="K970" s="6"/>
      <c r="O970" s="58"/>
      <c r="R970" s="58"/>
      <c r="Z970" s="58"/>
    </row>
    <row r="971" spans="5:26" ht="12.75" x14ac:dyDescent="0.2">
      <c r="E971" s="117"/>
      <c r="F971" s="117"/>
      <c r="K971" s="6"/>
      <c r="O971" s="58"/>
      <c r="R971" s="58"/>
      <c r="Z971" s="58"/>
    </row>
    <row r="972" spans="5:26" ht="12.75" x14ac:dyDescent="0.2">
      <c r="E972" s="117"/>
      <c r="F972" s="117"/>
      <c r="K972" s="6"/>
      <c r="O972" s="58"/>
      <c r="R972" s="58"/>
      <c r="Z972" s="58"/>
    </row>
    <row r="973" spans="5:26" ht="12.75" x14ac:dyDescent="0.2">
      <c r="E973" s="117"/>
      <c r="F973" s="117"/>
      <c r="K973" s="6"/>
      <c r="O973" s="58"/>
      <c r="R973" s="58"/>
      <c r="Z973" s="58"/>
    </row>
    <row r="974" spans="5:26" ht="12.75" x14ac:dyDescent="0.2">
      <c r="E974" s="117"/>
      <c r="F974" s="117"/>
      <c r="K974" s="6"/>
      <c r="O974" s="58"/>
      <c r="R974" s="58"/>
      <c r="Z974" s="58"/>
    </row>
    <row r="975" spans="5:26" ht="12.75" x14ac:dyDescent="0.2">
      <c r="E975" s="117"/>
      <c r="F975" s="117"/>
      <c r="K975" s="6"/>
      <c r="O975" s="58"/>
      <c r="R975" s="58"/>
      <c r="Z975" s="58"/>
    </row>
    <row r="976" spans="5:26" ht="12.75" x14ac:dyDescent="0.2">
      <c r="E976" s="117"/>
      <c r="F976" s="117"/>
      <c r="K976" s="6"/>
      <c r="O976" s="58"/>
      <c r="R976" s="58"/>
      <c r="Z976" s="58"/>
    </row>
    <row r="977" spans="5:26" ht="12.75" x14ac:dyDescent="0.2">
      <c r="E977" s="117"/>
      <c r="F977" s="117"/>
      <c r="K977" s="6"/>
      <c r="O977" s="58"/>
      <c r="R977" s="58"/>
      <c r="Z977" s="58"/>
    </row>
    <row r="978" spans="5:26" ht="12.75" x14ac:dyDescent="0.2">
      <c r="E978" s="117"/>
      <c r="F978" s="117"/>
      <c r="K978" s="6"/>
      <c r="O978" s="58"/>
      <c r="R978" s="58"/>
      <c r="Z978" s="58"/>
    </row>
    <row r="979" spans="5:26" ht="12.75" x14ac:dyDescent="0.2">
      <c r="E979" s="117"/>
      <c r="F979" s="117"/>
      <c r="K979" s="6"/>
      <c r="O979" s="58"/>
      <c r="R979" s="58"/>
      <c r="Z979" s="58"/>
    </row>
    <row r="980" spans="5:26" ht="12.75" x14ac:dyDescent="0.2">
      <c r="E980" s="117"/>
      <c r="F980" s="117"/>
      <c r="K980" s="6"/>
      <c r="O980" s="58"/>
      <c r="R980" s="58"/>
      <c r="Z980" s="58"/>
    </row>
    <row r="981" spans="5:26" ht="12.75" x14ac:dyDescent="0.2">
      <c r="E981" s="117"/>
      <c r="F981" s="117"/>
      <c r="K981" s="6"/>
      <c r="O981" s="58"/>
      <c r="R981" s="58"/>
      <c r="Z981" s="58"/>
    </row>
    <row r="982" spans="5:26" ht="12.75" x14ac:dyDescent="0.2">
      <c r="E982" s="117"/>
      <c r="F982" s="117"/>
      <c r="K982" s="6"/>
      <c r="O982" s="58"/>
      <c r="R982" s="58"/>
      <c r="Z982" s="58"/>
    </row>
    <row r="983" spans="5:26" ht="12.75" x14ac:dyDescent="0.2">
      <c r="E983" s="117"/>
      <c r="F983" s="117"/>
      <c r="K983" s="6"/>
      <c r="O983" s="58"/>
      <c r="R983" s="58"/>
      <c r="Z983" s="58"/>
    </row>
    <row r="984" spans="5:26" ht="12.75" x14ac:dyDescent="0.2">
      <c r="E984" s="117"/>
      <c r="F984" s="117"/>
      <c r="K984" s="6"/>
      <c r="O984" s="58"/>
      <c r="R984" s="58"/>
      <c r="Z984" s="58"/>
    </row>
    <row r="985" spans="5:26" ht="12.75" x14ac:dyDescent="0.2">
      <c r="E985" s="117"/>
      <c r="F985" s="117"/>
      <c r="K985" s="6"/>
      <c r="O985" s="58"/>
      <c r="R985" s="58"/>
      <c r="Z985" s="58"/>
    </row>
    <row r="986" spans="5:26" ht="12.75" x14ac:dyDescent="0.2">
      <c r="E986" s="117"/>
      <c r="F986" s="117"/>
      <c r="K986" s="6"/>
      <c r="R986" s="58"/>
      <c r="Z986" s="58"/>
    </row>
  </sheetData>
  <mergeCells count="961">
    <mergeCell ref="E707:F707"/>
    <mergeCell ref="E708:F708"/>
    <mergeCell ref="E709:F709"/>
    <mergeCell ref="E710:F710"/>
    <mergeCell ref="E711:F711"/>
    <mergeCell ref="E698:F698"/>
    <mergeCell ref="E699:F699"/>
    <mergeCell ref="E700:F700"/>
    <mergeCell ref="E701:F701"/>
    <mergeCell ref="E702:F702"/>
    <mergeCell ref="E703:F703"/>
    <mergeCell ref="E704:F704"/>
    <mergeCell ref="E705:F705"/>
    <mergeCell ref="E706:F706"/>
    <mergeCell ref="E689:F689"/>
    <mergeCell ref="E690:F690"/>
    <mergeCell ref="E691:F691"/>
    <mergeCell ref="E692:F692"/>
    <mergeCell ref="E693:F693"/>
    <mergeCell ref="E694:F694"/>
    <mergeCell ref="E695:F695"/>
    <mergeCell ref="E696:F696"/>
    <mergeCell ref="E697:F697"/>
    <mergeCell ref="E680:F680"/>
    <mergeCell ref="E681:F681"/>
    <mergeCell ref="E682:F682"/>
    <mergeCell ref="E683:F683"/>
    <mergeCell ref="E684:F684"/>
    <mergeCell ref="E685:F685"/>
    <mergeCell ref="E686:F686"/>
    <mergeCell ref="E687:F687"/>
    <mergeCell ref="E688:F688"/>
    <mergeCell ref="E671:F671"/>
    <mergeCell ref="E672:F672"/>
    <mergeCell ref="E673:F673"/>
    <mergeCell ref="E674:F674"/>
    <mergeCell ref="E675:F675"/>
    <mergeCell ref="E676:F676"/>
    <mergeCell ref="E677:F677"/>
    <mergeCell ref="E678:F678"/>
    <mergeCell ref="E679:F679"/>
    <mergeCell ref="E662:F662"/>
    <mergeCell ref="E663:F663"/>
    <mergeCell ref="E664:F664"/>
    <mergeCell ref="E665:F665"/>
    <mergeCell ref="E666:F666"/>
    <mergeCell ref="E667:F667"/>
    <mergeCell ref="E668:F668"/>
    <mergeCell ref="E669:F669"/>
    <mergeCell ref="E670:F670"/>
    <mergeCell ref="E653:F653"/>
    <mergeCell ref="E654:F654"/>
    <mergeCell ref="E655:F655"/>
    <mergeCell ref="E656:F656"/>
    <mergeCell ref="E657:F657"/>
    <mergeCell ref="E658:F658"/>
    <mergeCell ref="E659:F659"/>
    <mergeCell ref="E660:F660"/>
    <mergeCell ref="E661:F661"/>
    <mergeCell ref="E644:F644"/>
    <mergeCell ref="E645:F645"/>
    <mergeCell ref="E646:F646"/>
    <mergeCell ref="E647:F647"/>
    <mergeCell ref="E648:F648"/>
    <mergeCell ref="E649:F649"/>
    <mergeCell ref="E650:F650"/>
    <mergeCell ref="E651:F651"/>
    <mergeCell ref="E652:F652"/>
    <mergeCell ref="E635:F635"/>
    <mergeCell ref="E636:F636"/>
    <mergeCell ref="E637:F637"/>
    <mergeCell ref="E638:F638"/>
    <mergeCell ref="E639:F639"/>
    <mergeCell ref="E640:F640"/>
    <mergeCell ref="E641:F641"/>
    <mergeCell ref="E642:F642"/>
    <mergeCell ref="E643:F643"/>
    <mergeCell ref="E626:F626"/>
    <mergeCell ref="E627:F627"/>
    <mergeCell ref="E628:F628"/>
    <mergeCell ref="E629:F629"/>
    <mergeCell ref="E630:F630"/>
    <mergeCell ref="E631:F631"/>
    <mergeCell ref="E632:F632"/>
    <mergeCell ref="E633:F633"/>
    <mergeCell ref="E634:F634"/>
    <mergeCell ref="E617:F617"/>
    <mergeCell ref="E618:F618"/>
    <mergeCell ref="E619:F619"/>
    <mergeCell ref="E620:F620"/>
    <mergeCell ref="E621:F621"/>
    <mergeCell ref="E622:F622"/>
    <mergeCell ref="E623:F623"/>
    <mergeCell ref="E624:F624"/>
    <mergeCell ref="E625:F625"/>
    <mergeCell ref="E608:F608"/>
    <mergeCell ref="E609:F609"/>
    <mergeCell ref="E610:F610"/>
    <mergeCell ref="E611:F611"/>
    <mergeCell ref="E612:F612"/>
    <mergeCell ref="E613:F613"/>
    <mergeCell ref="E614:F614"/>
    <mergeCell ref="E615:F615"/>
    <mergeCell ref="E616:F616"/>
    <mergeCell ref="E599:F599"/>
    <mergeCell ref="E600:F600"/>
    <mergeCell ref="E601:F601"/>
    <mergeCell ref="E602:F602"/>
    <mergeCell ref="E603:F603"/>
    <mergeCell ref="E604:F604"/>
    <mergeCell ref="E605:F605"/>
    <mergeCell ref="E606:F606"/>
    <mergeCell ref="E607:F607"/>
    <mergeCell ref="E590:F590"/>
    <mergeCell ref="E591:F591"/>
    <mergeCell ref="E592:F592"/>
    <mergeCell ref="E593:F593"/>
    <mergeCell ref="E594:F594"/>
    <mergeCell ref="E595:F595"/>
    <mergeCell ref="E596:F596"/>
    <mergeCell ref="E597:F597"/>
    <mergeCell ref="E598:F598"/>
    <mergeCell ref="E581:F581"/>
    <mergeCell ref="E582:F582"/>
    <mergeCell ref="E583:F583"/>
    <mergeCell ref="E584:F584"/>
    <mergeCell ref="E585:F585"/>
    <mergeCell ref="E586:F586"/>
    <mergeCell ref="E587:F587"/>
    <mergeCell ref="E588:F588"/>
    <mergeCell ref="E589:F589"/>
    <mergeCell ref="E572:F572"/>
    <mergeCell ref="E573:F573"/>
    <mergeCell ref="E574:F574"/>
    <mergeCell ref="E575:F575"/>
    <mergeCell ref="E576:F576"/>
    <mergeCell ref="E577:F577"/>
    <mergeCell ref="E578:F578"/>
    <mergeCell ref="E579:F579"/>
    <mergeCell ref="E580:F580"/>
    <mergeCell ref="E563:F563"/>
    <mergeCell ref="E564:F564"/>
    <mergeCell ref="E565:F565"/>
    <mergeCell ref="E566:F566"/>
    <mergeCell ref="E567:F567"/>
    <mergeCell ref="E568:F568"/>
    <mergeCell ref="E569:F569"/>
    <mergeCell ref="E570:F570"/>
    <mergeCell ref="E571:F571"/>
    <mergeCell ref="E554:F554"/>
    <mergeCell ref="E555:F555"/>
    <mergeCell ref="E556:F556"/>
    <mergeCell ref="E557:F557"/>
    <mergeCell ref="E558:F558"/>
    <mergeCell ref="E559:F559"/>
    <mergeCell ref="E560:F560"/>
    <mergeCell ref="E561:F561"/>
    <mergeCell ref="E562:F562"/>
    <mergeCell ref="E545:F545"/>
    <mergeCell ref="E546:F546"/>
    <mergeCell ref="E547:F547"/>
    <mergeCell ref="E548:F548"/>
    <mergeCell ref="E549:F549"/>
    <mergeCell ref="E550:F550"/>
    <mergeCell ref="E551:F551"/>
    <mergeCell ref="E552:F552"/>
    <mergeCell ref="E553:F553"/>
    <mergeCell ref="E536:F536"/>
    <mergeCell ref="E537:F537"/>
    <mergeCell ref="E538:F538"/>
    <mergeCell ref="E539:F539"/>
    <mergeCell ref="E540:F540"/>
    <mergeCell ref="E541:F541"/>
    <mergeCell ref="E542:F542"/>
    <mergeCell ref="E543:F543"/>
    <mergeCell ref="E544:F544"/>
    <mergeCell ref="E527:F527"/>
    <mergeCell ref="E528:F528"/>
    <mergeCell ref="E529:F529"/>
    <mergeCell ref="E530:F530"/>
    <mergeCell ref="E531:F531"/>
    <mergeCell ref="E532:F532"/>
    <mergeCell ref="E533:F533"/>
    <mergeCell ref="E534:F534"/>
    <mergeCell ref="E535:F535"/>
    <mergeCell ref="E518:F518"/>
    <mergeCell ref="E519:F519"/>
    <mergeCell ref="E520:F520"/>
    <mergeCell ref="E521:F521"/>
    <mergeCell ref="E522:F522"/>
    <mergeCell ref="E523:F523"/>
    <mergeCell ref="E524:F524"/>
    <mergeCell ref="E525:F525"/>
    <mergeCell ref="E526:F526"/>
    <mergeCell ref="E509:F509"/>
    <mergeCell ref="E510:F510"/>
    <mergeCell ref="E511:F511"/>
    <mergeCell ref="E512:F512"/>
    <mergeCell ref="E513:F513"/>
    <mergeCell ref="E514:F514"/>
    <mergeCell ref="E515:F515"/>
    <mergeCell ref="E516:F516"/>
    <mergeCell ref="E517:F517"/>
    <mergeCell ref="E500:F500"/>
    <mergeCell ref="E501:F501"/>
    <mergeCell ref="E502:F502"/>
    <mergeCell ref="E503:F503"/>
    <mergeCell ref="E504:F504"/>
    <mergeCell ref="E505:F505"/>
    <mergeCell ref="E506:F506"/>
    <mergeCell ref="E507:F507"/>
    <mergeCell ref="E508:F508"/>
    <mergeCell ref="E491:F491"/>
    <mergeCell ref="E492:F492"/>
    <mergeCell ref="E493:F493"/>
    <mergeCell ref="E494:F494"/>
    <mergeCell ref="E495:F495"/>
    <mergeCell ref="E496:F496"/>
    <mergeCell ref="E497:F497"/>
    <mergeCell ref="E498:F498"/>
    <mergeCell ref="E499:F499"/>
    <mergeCell ref="E482:F482"/>
    <mergeCell ref="E483:F483"/>
    <mergeCell ref="E484:F484"/>
    <mergeCell ref="E485:F485"/>
    <mergeCell ref="E486:F486"/>
    <mergeCell ref="E487:F487"/>
    <mergeCell ref="E488:F488"/>
    <mergeCell ref="E489:F489"/>
    <mergeCell ref="E490:F490"/>
    <mergeCell ref="E473:F473"/>
    <mergeCell ref="E474:F474"/>
    <mergeCell ref="E475:F475"/>
    <mergeCell ref="E476:F476"/>
    <mergeCell ref="E477:F477"/>
    <mergeCell ref="E478:F478"/>
    <mergeCell ref="E479:F479"/>
    <mergeCell ref="E480:F480"/>
    <mergeCell ref="E481:F481"/>
    <mergeCell ref="E464:F464"/>
    <mergeCell ref="E465:F465"/>
    <mergeCell ref="E466:F466"/>
    <mergeCell ref="E467:F467"/>
    <mergeCell ref="E468:F468"/>
    <mergeCell ref="E469:F469"/>
    <mergeCell ref="E470:F470"/>
    <mergeCell ref="E471:F471"/>
    <mergeCell ref="E472:F472"/>
    <mergeCell ref="E455:F455"/>
    <mergeCell ref="E456:F456"/>
    <mergeCell ref="E457:F457"/>
    <mergeCell ref="E458:F458"/>
    <mergeCell ref="E459:F459"/>
    <mergeCell ref="E460:F460"/>
    <mergeCell ref="E461:F461"/>
    <mergeCell ref="E462:F462"/>
    <mergeCell ref="E463:F463"/>
    <mergeCell ref="E446:F446"/>
    <mergeCell ref="E447:F447"/>
    <mergeCell ref="E448:F448"/>
    <mergeCell ref="E449:F449"/>
    <mergeCell ref="E450:F450"/>
    <mergeCell ref="E451:F451"/>
    <mergeCell ref="E452:F452"/>
    <mergeCell ref="E453:F453"/>
    <mergeCell ref="E454:F454"/>
    <mergeCell ref="E437:F437"/>
    <mergeCell ref="E438:F438"/>
    <mergeCell ref="E439:F439"/>
    <mergeCell ref="E440:F440"/>
    <mergeCell ref="E441:F441"/>
    <mergeCell ref="E442:F442"/>
    <mergeCell ref="E443:F443"/>
    <mergeCell ref="E444:F444"/>
    <mergeCell ref="E445:F445"/>
    <mergeCell ref="E428:F428"/>
    <mergeCell ref="E429:F429"/>
    <mergeCell ref="E430:F430"/>
    <mergeCell ref="E431:F431"/>
    <mergeCell ref="E432:F432"/>
    <mergeCell ref="E433:F433"/>
    <mergeCell ref="E434:F434"/>
    <mergeCell ref="E435:F435"/>
    <mergeCell ref="E436:F436"/>
    <mergeCell ref="E419:F419"/>
    <mergeCell ref="E420:F420"/>
    <mergeCell ref="E421:F421"/>
    <mergeCell ref="E422:F422"/>
    <mergeCell ref="E423:F423"/>
    <mergeCell ref="E424:F424"/>
    <mergeCell ref="E425:F425"/>
    <mergeCell ref="E426:F426"/>
    <mergeCell ref="E427:F427"/>
    <mergeCell ref="E410:F410"/>
    <mergeCell ref="E411:F411"/>
    <mergeCell ref="E412:F412"/>
    <mergeCell ref="E413:F413"/>
    <mergeCell ref="E414:F414"/>
    <mergeCell ref="E415:F415"/>
    <mergeCell ref="E416:F416"/>
    <mergeCell ref="E417:F417"/>
    <mergeCell ref="E418:F418"/>
    <mergeCell ref="E401:F401"/>
    <mergeCell ref="E402:F402"/>
    <mergeCell ref="E403:F403"/>
    <mergeCell ref="E404:F404"/>
    <mergeCell ref="E405:F405"/>
    <mergeCell ref="E406:F406"/>
    <mergeCell ref="E407:F407"/>
    <mergeCell ref="E408:F408"/>
    <mergeCell ref="E409:F409"/>
    <mergeCell ref="E950:F950"/>
    <mergeCell ref="E951:F951"/>
    <mergeCell ref="E952:F952"/>
    <mergeCell ref="E953:F953"/>
    <mergeCell ref="E954:F954"/>
    <mergeCell ref="E955:F955"/>
    <mergeCell ref="E956:F956"/>
    <mergeCell ref="E369:F369"/>
    <mergeCell ref="E370:F370"/>
    <mergeCell ref="E371:F371"/>
    <mergeCell ref="E372:F372"/>
    <mergeCell ref="E373:F373"/>
    <mergeCell ref="E374:F374"/>
    <mergeCell ref="E375:F375"/>
    <mergeCell ref="E376:F376"/>
    <mergeCell ref="E377:F377"/>
    <mergeCell ref="E378:F378"/>
    <mergeCell ref="E379:F379"/>
    <mergeCell ref="E380:F380"/>
    <mergeCell ref="E381:F381"/>
    <mergeCell ref="E382:F382"/>
    <mergeCell ref="E383:F383"/>
    <mergeCell ref="E384:F384"/>
    <mergeCell ref="E385:F385"/>
    <mergeCell ref="E941:F941"/>
    <mergeCell ref="E942:F942"/>
    <mergeCell ref="E943:F943"/>
    <mergeCell ref="E944:F944"/>
    <mergeCell ref="E945:F945"/>
    <mergeCell ref="E946:F946"/>
    <mergeCell ref="E947:F947"/>
    <mergeCell ref="E948:F948"/>
    <mergeCell ref="E949:F949"/>
    <mergeCell ref="E932:F932"/>
    <mergeCell ref="E933:F933"/>
    <mergeCell ref="E934:F934"/>
    <mergeCell ref="E935:F935"/>
    <mergeCell ref="E936:F936"/>
    <mergeCell ref="E937:F937"/>
    <mergeCell ref="E938:F938"/>
    <mergeCell ref="E939:F939"/>
    <mergeCell ref="E940:F940"/>
    <mergeCell ref="E923:F923"/>
    <mergeCell ref="E924:F924"/>
    <mergeCell ref="E925:F925"/>
    <mergeCell ref="E926:F926"/>
    <mergeCell ref="E927:F927"/>
    <mergeCell ref="E928:F928"/>
    <mergeCell ref="E929:F929"/>
    <mergeCell ref="E930:F930"/>
    <mergeCell ref="E931:F931"/>
    <mergeCell ref="E976:F976"/>
    <mergeCell ref="E977:F977"/>
    <mergeCell ref="E985:F985"/>
    <mergeCell ref="E986:F986"/>
    <mergeCell ref="E978:F978"/>
    <mergeCell ref="E979:F979"/>
    <mergeCell ref="E980:F980"/>
    <mergeCell ref="E981:F981"/>
    <mergeCell ref="E982:F982"/>
    <mergeCell ref="E983:F983"/>
    <mergeCell ref="E984:F984"/>
    <mergeCell ref="E967:F967"/>
    <mergeCell ref="E968:F968"/>
    <mergeCell ref="E969:F969"/>
    <mergeCell ref="E970:F970"/>
    <mergeCell ref="E971:F971"/>
    <mergeCell ref="E972:F972"/>
    <mergeCell ref="E973:F973"/>
    <mergeCell ref="E974:F974"/>
    <mergeCell ref="E975:F975"/>
    <mergeCell ref="E958:F958"/>
    <mergeCell ref="E959:F959"/>
    <mergeCell ref="E960:F960"/>
    <mergeCell ref="E961:F961"/>
    <mergeCell ref="E962:F962"/>
    <mergeCell ref="E963:F963"/>
    <mergeCell ref="E964:F964"/>
    <mergeCell ref="E965:F965"/>
    <mergeCell ref="E966:F966"/>
    <mergeCell ref="E900:F900"/>
    <mergeCell ref="E901:F901"/>
    <mergeCell ref="E902:F902"/>
    <mergeCell ref="E903:F903"/>
    <mergeCell ref="E904:F904"/>
    <mergeCell ref="E905:F905"/>
    <mergeCell ref="E906:F906"/>
    <mergeCell ref="E907:F907"/>
    <mergeCell ref="E957:F957"/>
    <mergeCell ref="E908:F908"/>
    <mergeCell ref="E909:F909"/>
    <mergeCell ref="E910:F910"/>
    <mergeCell ref="E911:F911"/>
    <mergeCell ref="E912:F912"/>
    <mergeCell ref="E913:F913"/>
    <mergeCell ref="E914:F914"/>
    <mergeCell ref="E915:F915"/>
    <mergeCell ref="E916:F916"/>
    <mergeCell ref="E917:F917"/>
    <mergeCell ref="E918:F918"/>
    <mergeCell ref="E919:F919"/>
    <mergeCell ref="E920:F920"/>
    <mergeCell ref="E921:F921"/>
    <mergeCell ref="E922:F922"/>
    <mergeCell ref="E891:F891"/>
    <mergeCell ref="E892:F892"/>
    <mergeCell ref="E893:F893"/>
    <mergeCell ref="E894:F894"/>
    <mergeCell ref="E895:F895"/>
    <mergeCell ref="E896:F896"/>
    <mergeCell ref="E897:F897"/>
    <mergeCell ref="E898:F898"/>
    <mergeCell ref="E899:F899"/>
    <mergeCell ref="E882:F882"/>
    <mergeCell ref="E883:F883"/>
    <mergeCell ref="E884:F884"/>
    <mergeCell ref="E885:F885"/>
    <mergeCell ref="E886:F886"/>
    <mergeCell ref="E887:F887"/>
    <mergeCell ref="E888:F888"/>
    <mergeCell ref="E889:F889"/>
    <mergeCell ref="E890:F890"/>
    <mergeCell ref="E873:F873"/>
    <mergeCell ref="E874:F874"/>
    <mergeCell ref="E875:F875"/>
    <mergeCell ref="E876:F876"/>
    <mergeCell ref="E877:F877"/>
    <mergeCell ref="E878:F878"/>
    <mergeCell ref="E879:F879"/>
    <mergeCell ref="E880:F880"/>
    <mergeCell ref="E881:F881"/>
    <mergeCell ref="E864:F864"/>
    <mergeCell ref="E865:F865"/>
    <mergeCell ref="E866:F866"/>
    <mergeCell ref="E867:F867"/>
    <mergeCell ref="E868:F868"/>
    <mergeCell ref="E869:F869"/>
    <mergeCell ref="E870:F870"/>
    <mergeCell ref="E871:F871"/>
    <mergeCell ref="E872:F872"/>
    <mergeCell ref="E855:F855"/>
    <mergeCell ref="E856:F856"/>
    <mergeCell ref="E857:F857"/>
    <mergeCell ref="E858:F858"/>
    <mergeCell ref="E859:F859"/>
    <mergeCell ref="E860:F860"/>
    <mergeCell ref="E861:F861"/>
    <mergeCell ref="E862:F862"/>
    <mergeCell ref="E863:F863"/>
    <mergeCell ref="E846:F846"/>
    <mergeCell ref="E847:F847"/>
    <mergeCell ref="E848:F848"/>
    <mergeCell ref="E849:F849"/>
    <mergeCell ref="E850:F850"/>
    <mergeCell ref="E851:F851"/>
    <mergeCell ref="E852:F852"/>
    <mergeCell ref="E853:F853"/>
    <mergeCell ref="E854:F854"/>
    <mergeCell ref="E837:F837"/>
    <mergeCell ref="E838:F838"/>
    <mergeCell ref="E839:F839"/>
    <mergeCell ref="E840:F840"/>
    <mergeCell ref="E841:F841"/>
    <mergeCell ref="E842:F842"/>
    <mergeCell ref="E843:F843"/>
    <mergeCell ref="E844:F844"/>
    <mergeCell ref="E845:F845"/>
    <mergeCell ref="E828:F828"/>
    <mergeCell ref="E829:F829"/>
    <mergeCell ref="E830:F830"/>
    <mergeCell ref="E831:F831"/>
    <mergeCell ref="E832:F832"/>
    <mergeCell ref="E833:F833"/>
    <mergeCell ref="E834:F834"/>
    <mergeCell ref="E835:F835"/>
    <mergeCell ref="E836:F836"/>
    <mergeCell ref="E819:F819"/>
    <mergeCell ref="E820:F820"/>
    <mergeCell ref="E821:F821"/>
    <mergeCell ref="E822:F822"/>
    <mergeCell ref="E823:F823"/>
    <mergeCell ref="E824:F824"/>
    <mergeCell ref="E825:F825"/>
    <mergeCell ref="E826:F826"/>
    <mergeCell ref="E827:F827"/>
    <mergeCell ref="E810:F810"/>
    <mergeCell ref="E811:F811"/>
    <mergeCell ref="E812:F812"/>
    <mergeCell ref="E813:F813"/>
    <mergeCell ref="E814:F814"/>
    <mergeCell ref="E815:F815"/>
    <mergeCell ref="E816:F816"/>
    <mergeCell ref="E817:F817"/>
    <mergeCell ref="E818:F818"/>
    <mergeCell ref="E801:F801"/>
    <mergeCell ref="E802:F802"/>
    <mergeCell ref="E803:F803"/>
    <mergeCell ref="E804:F804"/>
    <mergeCell ref="E805:F805"/>
    <mergeCell ref="E806:F806"/>
    <mergeCell ref="E807:F807"/>
    <mergeCell ref="E808:F808"/>
    <mergeCell ref="E809:F809"/>
    <mergeCell ref="E792:F792"/>
    <mergeCell ref="E793:F793"/>
    <mergeCell ref="E794:F794"/>
    <mergeCell ref="E795:F795"/>
    <mergeCell ref="E796:F796"/>
    <mergeCell ref="E797:F797"/>
    <mergeCell ref="E798:F798"/>
    <mergeCell ref="E799:F799"/>
    <mergeCell ref="E800:F800"/>
    <mergeCell ref="E783:F783"/>
    <mergeCell ref="E784:F784"/>
    <mergeCell ref="E785:F785"/>
    <mergeCell ref="E786:F786"/>
    <mergeCell ref="E787:F787"/>
    <mergeCell ref="E788:F788"/>
    <mergeCell ref="E789:F789"/>
    <mergeCell ref="E790:F790"/>
    <mergeCell ref="E791:F791"/>
    <mergeCell ref="E774:F774"/>
    <mergeCell ref="E775:F775"/>
    <mergeCell ref="E776:F776"/>
    <mergeCell ref="E777:F777"/>
    <mergeCell ref="E778:F778"/>
    <mergeCell ref="E779:F779"/>
    <mergeCell ref="E780:F780"/>
    <mergeCell ref="E781:F781"/>
    <mergeCell ref="E782:F782"/>
    <mergeCell ref="E765:F765"/>
    <mergeCell ref="E766:F766"/>
    <mergeCell ref="E767:F767"/>
    <mergeCell ref="E768:F768"/>
    <mergeCell ref="E769:F769"/>
    <mergeCell ref="E770:F770"/>
    <mergeCell ref="E771:F771"/>
    <mergeCell ref="E772:F772"/>
    <mergeCell ref="E773:F773"/>
    <mergeCell ref="E756:F756"/>
    <mergeCell ref="E757:F757"/>
    <mergeCell ref="E758:F758"/>
    <mergeCell ref="E759:F759"/>
    <mergeCell ref="E760:F760"/>
    <mergeCell ref="E761:F761"/>
    <mergeCell ref="E762:F762"/>
    <mergeCell ref="E763:F763"/>
    <mergeCell ref="E764:F764"/>
    <mergeCell ref="E747:F747"/>
    <mergeCell ref="E748:F748"/>
    <mergeCell ref="E749:F749"/>
    <mergeCell ref="E750:F750"/>
    <mergeCell ref="E751:F751"/>
    <mergeCell ref="E752:F752"/>
    <mergeCell ref="E753:F753"/>
    <mergeCell ref="E754:F754"/>
    <mergeCell ref="E755:F755"/>
    <mergeCell ref="E738:F738"/>
    <mergeCell ref="E739:F739"/>
    <mergeCell ref="E740:F740"/>
    <mergeCell ref="E741:F741"/>
    <mergeCell ref="E742:F742"/>
    <mergeCell ref="E743:F743"/>
    <mergeCell ref="E744:F744"/>
    <mergeCell ref="E745:F745"/>
    <mergeCell ref="E746:F746"/>
    <mergeCell ref="E729:F729"/>
    <mergeCell ref="E730:F730"/>
    <mergeCell ref="E731:F731"/>
    <mergeCell ref="E732:F732"/>
    <mergeCell ref="E733:F733"/>
    <mergeCell ref="E734:F734"/>
    <mergeCell ref="E735:F735"/>
    <mergeCell ref="E736:F736"/>
    <mergeCell ref="E737:F737"/>
    <mergeCell ref="E720:F720"/>
    <mergeCell ref="E721:F721"/>
    <mergeCell ref="E722:F722"/>
    <mergeCell ref="E723:F723"/>
    <mergeCell ref="E724:F724"/>
    <mergeCell ref="E725:F725"/>
    <mergeCell ref="E726:F726"/>
    <mergeCell ref="E727:F727"/>
    <mergeCell ref="E728:F728"/>
    <mergeCell ref="E368:F368"/>
    <mergeCell ref="E712:F712"/>
    <mergeCell ref="E713:F713"/>
    <mergeCell ref="E714:F714"/>
    <mergeCell ref="E715:F715"/>
    <mergeCell ref="E716:F716"/>
    <mergeCell ref="E717:F717"/>
    <mergeCell ref="E718:F718"/>
    <mergeCell ref="E719:F719"/>
    <mergeCell ref="E386:F386"/>
    <mergeCell ref="E387:F387"/>
    <mergeCell ref="E388:F388"/>
    <mergeCell ref="E389:F389"/>
    <mergeCell ref="E390:F390"/>
    <mergeCell ref="E391:F391"/>
    <mergeCell ref="E392:F392"/>
    <mergeCell ref="E393:F393"/>
    <mergeCell ref="E394:F394"/>
    <mergeCell ref="E395:F395"/>
    <mergeCell ref="E396:F396"/>
    <mergeCell ref="E397:F397"/>
    <mergeCell ref="E398:F398"/>
    <mergeCell ref="E399:F399"/>
    <mergeCell ref="E400:F400"/>
    <mergeCell ref="E359:F359"/>
    <mergeCell ref="E360:F360"/>
    <mergeCell ref="E361:F361"/>
    <mergeCell ref="E362:F362"/>
    <mergeCell ref="E363:F363"/>
    <mergeCell ref="E364:F364"/>
    <mergeCell ref="E365:F365"/>
    <mergeCell ref="E366:F366"/>
    <mergeCell ref="E367:F367"/>
    <mergeCell ref="E350:F350"/>
    <mergeCell ref="E351:F351"/>
    <mergeCell ref="E352:F352"/>
    <mergeCell ref="E353:F353"/>
    <mergeCell ref="E354:F354"/>
    <mergeCell ref="E355:F355"/>
    <mergeCell ref="E356:F356"/>
    <mergeCell ref="E357:F357"/>
    <mergeCell ref="E358:F358"/>
    <mergeCell ref="E341:F341"/>
    <mergeCell ref="E342:F342"/>
    <mergeCell ref="E343:F343"/>
    <mergeCell ref="E344:F344"/>
    <mergeCell ref="E345:F345"/>
    <mergeCell ref="E346:F346"/>
    <mergeCell ref="E347:F347"/>
    <mergeCell ref="E348:F348"/>
    <mergeCell ref="E349:F349"/>
    <mergeCell ref="E332:F332"/>
    <mergeCell ref="E333:F333"/>
    <mergeCell ref="E334:F334"/>
    <mergeCell ref="E335:F335"/>
    <mergeCell ref="E336:F336"/>
    <mergeCell ref="E337:F337"/>
    <mergeCell ref="E338:F338"/>
    <mergeCell ref="E339:F339"/>
    <mergeCell ref="E340:F340"/>
    <mergeCell ref="E323:F323"/>
    <mergeCell ref="E324:F324"/>
    <mergeCell ref="E325:F325"/>
    <mergeCell ref="E326:F326"/>
    <mergeCell ref="E327:F327"/>
    <mergeCell ref="E328:F328"/>
    <mergeCell ref="E329:F329"/>
    <mergeCell ref="E330:F330"/>
    <mergeCell ref="E331:F331"/>
    <mergeCell ref="E314:F314"/>
    <mergeCell ref="E315:F315"/>
    <mergeCell ref="E316:F316"/>
    <mergeCell ref="E317:F317"/>
    <mergeCell ref="E318:F318"/>
    <mergeCell ref="E319:F319"/>
    <mergeCell ref="E320:F320"/>
    <mergeCell ref="E321:F321"/>
    <mergeCell ref="E322:F322"/>
    <mergeCell ref="E305:F305"/>
    <mergeCell ref="E306:F306"/>
    <mergeCell ref="E307:F307"/>
    <mergeCell ref="E308:F308"/>
    <mergeCell ref="E309:F309"/>
    <mergeCell ref="E310:F310"/>
    <mergeCell ref="E311:F311"/>
    <mergeCell ref="E312:F312"/>
    <mergeCell ref="E313:F313"/>
    <mergeCell ref="E296:F296"/>
    <mergeCell ref="E297:F297"/>
    <mergeCell ref="E298:F298"/>
    <mergeCell ref="E299:F299"/>
    <mergeCell ref="E300:F300"/>
    <mergeCell ref="E301:F301"/>
    <mergeCell ref="E302:F302"/>
    <mergeCell ref="E303:F303"/>
    <mergeCell ref="E304:F304"/>
    <mergeCell ref="E287:F287"/>
    <mergeCell ref="E288:F288"/>
    <mergeCell ref="E289:F289"/>
    <mergeCell ref="E290:F290"/>
    <mergeCell ref="E291:F291"/>
    <mergeCell ref="E292:F292"/>
    <mergeCell ref="E293:F293"/>
    <mergeCell ref="E294:F294"/>
    <mergeCell ref="E295:F295"/>
    <mergeCell ref="E278:F278"/>
    <mergeCell ref="E279:F279"/>
    <mergeCell ref="E280:F280"/>
    <mergeCell ref="E281:F281"/>
    <mergeCell ref="E282:F282"/>
    <mergeCell ref="E283:F283"/>
    <mergeCell ref="E284:F284"/>
    <mergeCell ref="E285:F285"/>
    <mergeCell ref="E286:F286"/>
    <mergeCell ref="E269:F269"/>
    <mergeCell ref="E270:F270"/>
    <mergeCell ref="E271:F271"/>
    <mergeCell ref="E272:F272"/>
    <mergeCell ref="E273:F273"/>
    <mergeCell ref="E274:F274"/>
    <mergeCell ref="E275:F275"/>
    <mergeCell ref="E276:F276"/>
    <mergeCell ref="E277:F277"/>
    <mergeCell ref="E260:F260"/>
    <mergeCell ref="E261:F261"/>
    <mergeCell ref="E262:F262"/>
    <mergeCell ref="E263:F263"/>
    <mergeCell ref="E264:F264"/>
    <mergeCell ref="E265:F265"/>
    <mergeCell ref="E266:F266"/>
    <mergeCell ref="E267:F267"/>
    <mergeCell ref="E268:F268"/>
    <mergeCell ref="E251:F251"/>
    <mergeCell ref="E252:F252"/>
    <mergeCell ref="E253:F253"/>
    <mergeCell ref="E254:F254"/>
    <mergeCell ref="E255:F255"/>
    <mergeCell ref="E256:F256"/>
    <mergeCell ref="E257:F257"/>
    <mergeCell ref="E258:F258"/>
    <mergeCell ref="E259:F259"/>
    <mergeCell ref="E242:F242"/>
    <mergeCell ref="E243:F243"/>
    <mergeCell ref="E244:F244"/>
    <mergeCell ref="E245:F245"/>
    <mergeCell ref="E246:F246"/>
    <mergeCell ref="E247:F247"/>
    <mergeCell ref="E248:F248"/>
    <mergeCell ref="E249:F249"/>
    <mergeCell ref="E250:F250"/>
    <mergeCell ref="E233:F233"/>
    <mergeCell ref="E234:F234"/>
    <mergeCell ref="E235:F235"/>
    <mergeCell ref="E236:F236"/>
    <mergeCell ref="E237:F237"/>
    <mergeCell ref="E238:F238"/>
    <mergeCell ref="E239:F239"/>
    <mergeCell ref="E240:F240"/>
    <mergeCell ref="E241:F241"/>
    <mergeCell ref="E224:F224"/>
    <mergeCell ref="E225:F225"/>
    <mergeCell ref="E226:F226"/>
    <mergeCell ref="E227:F227"/>
    <mergeCell ref="E228:F228"/>
    <mergeCell ref="E229:F229"/>
    <mergeCell ref="E230:F230"/>
    <mergeCell ref="E231:F231"/>
    <mergeCell ref="E232:F232"/>
    <mergeCell ref="E215:F215"/>
    <mergeCell ref="E216:F216"/>
    <mergeCell ref="E217:F217"/>
    <mergeCell ref="E218:F218"/>
    <mergeCell ref="E219:F219"/>
    <mergeCell ref="E220:F220"/>
    <mergeCell ref="E221:F221"/>
    <mergeCell ref="E222:F222"/>
    <mergeCell ref="E223:F223"/>
    <mergeCell ref="E206:F206"/>
    <mergeCell ref="E207:F207"/>
    <mergeCell ref="E208:F208"/>
    <mergeCell ref="E209:F209"/>
    <mergeCell ref="E210:F210"/>
    <mergeCell ref="E211:F211"/>
    <mergeCell ref="E212:F212"/>
    <mergeCell ref="E213:F213"/>
    <mergeCell ref="E214:F214"/>
    <mergeCell ref="E197:F197"/>
    <mergeCell ref="E198:F198"/>
    <mergeCell ref="E199:F199"/>
    <mergeCell ref="E200:F200"/>
    <mergeCell ref="E201:F201"/>
    <mergeCell ref="E202:F202"/>
    <mergeCell ref="E203:F203"/>
    <mergeCell ref="E204:F204"/>
    <mergeCell ref="E205:F205"/>
    <mergeCell ref="E188:F188"/>
    <mergeCell ref="E189:F189"/>
    <mergeCell ref="E190:F190"/>
    <mergeCell ref="E191:F191"/>
    <mergeCell ref="E192:F192"/>
    <mergeCell ref="E193:F193"/>
    <mergeCell ref="E194:F194"/>
    <mergeCell ref="E195:F195"/>
    <mergeCell ref="E196:F196"/>
    <mergeCell ref="E179:F179"/>
    <mergeCell ref="E180:F180"/>
    <mergeCell ref="E181:F181"/>
    <mergeCell ref="E182:F182"/>
    <mergeCell ref="E183:F183"/>
    <mergeCell ref="E184:F184"/>
    <mergeCell ref="E185:F185"/>
    <mergeCell ref="E186:F186"/>
    <mergeCell ref="E187:F187"/>
    <mergeCell ref="E170:F170"/>
    <mergeCell ref="E171:F171"/>
    <mergeCell ref="E172:F172"/>
    <mergeCell ref="E173:F173"/>
    <mergeCell ref="E174:F174"/>
    <mergeCell ref="E175:F175"/>
    <mergeCell ref="E176:F176"/>
    <mergeCell ref="E177:F177"/>
    <mergeCell ref="E178:F178"/>
    <mergeCell ref="E161:F161"/>
    <mergeCell ref="E162:F162"/>
    <mergeCell ref="E163:F163"/>
    <mergeCell ref="E164:F164"/>
    <mergeCell ref="E165:F165"/>
    <mergeCell ref="E166:F166"/>
    <mergeCell ref="E167:F167"/>
    <mergeCell ref="E168:F168"/>
    <mergeCell ref="E169:F169"/>
    <mergeCell ref="E152:F152"/>
    <mergeCell ref="E153:F153"/>
    <mergeCell ref="E154:F154"/>
    <mergeCell ref="E155:F155"/>
    <mergeCell ref="E156:F156"/>
    <mergeCell ref="E157:F157"/>
    <mergeCell ref="E158:F158"/>
    <mergeCell ref="E159:F159"/>
    <mergeCell ref="E160:F160"/>
    <mergeCell ref="E143:F143"/>
    <mergeCell ref="E144:F144"/>
    <mergeCell ref="E145:F145"/>
    <mergeCell ref="E146:F146"/>
    <mergeCell ref="E147:F147"/>
    <mergeCell ref="E148:F148"/>
    <mergeCell ref="E149:F149"/>
    <mergeCell ref="E150:F150"/>
    <mergeCell ref="E151:F151"/>
    <mergeCell ref="E134:F134"/>
    <mergeCell ref="E135:F135"/>
    <mergeCell ref="E136:F136"/>
    <mergeCell ref="E137:F137"/>
    <mergeCell ref="E138:F138"/>
    <mergeCell ref="E139:F139"/>
    <mergeCell ref="E140:F140"/>
    <mergeCell ref="E141:F141"/>
    <mergeCell ref="E142:F142"/>
    <mergeCell ref="E125:F125"/>
    <mergeCell ref="E126:F126"/>
    <mergeCell ref="E127:F127"/>
    <mergeCell ref="E128:F128"/>
    <mergeCell ref="E129:F129"/>
    <mergeCell ref="E130:F130"/>
    <mergeCell ref="E131:F131"/>
    <mergeCell ref="E132:F132"/>
    <mergeCell ref="E133:F133"/>
    <mergeCell ref="E116:F116"/>
    <mergeCell ref="E117:F117"/>
    <mergeCell ref="E118:F118"/>
    <mergeCell ref="E119:F119"/>
    <mergeCell ref="E120:F120"/>
    <mergeCell ref="E121:F121"/>
    <mergeCell ref="E122:F122"/>
    <mergeCell ref="E123:F123"/>
    <mergeCell ref="E124:F124"/>
    <mergeCell ref="E107:F107"/>
    <mergeCell ref="E108:F108"/>
    <mergeCell ref="E109:F109"/>
    <mergeCell ref="E110:F110"/>
    <mergeCell ref="E111:F111"/>
    <mergeCell ref="E112:F112"/>
    <mergeCell ref="E113:F113"/>
    <mergeCell ref="E114:F114"/>
    <mergeCell ref="E115:F115"/>
    <mergeCell ref="E98:F98"/>
    <mergeCell ref="E99:F99"/>
    <mergeCell ref="E100:F100"/>
    <mergeCell ref="E101:F101"/>
    <mergeCell ref="E102:F102"/>
    <mergeCell ref="E103:F103"/>
    <mergeCell ref="E104:F104"/>
    <mergeCell ref="E105:F105"/>
    <mergeCell ref="E106:F106"/>
    <mergeCell ref="E89:F89"/>
    <mergeCell ref="E90:F90"/>
    <mergeCell ref="E91:F91"/>
    <mergeCell ref="E92:F92"/>
    <mergeCell ref="E93:F93"/>
    <mergeCell ref="E94:F94"/>
    <mergeCell ref="E95:F95"/>
    <mergeCell ref="E96:F96"/>
    <mergeCell ref="E97:F97"/>
    <mergeCell ref="E80:F80"/>
    <mergeCell ref="E81:F81"/>
    <mergeCell ref="E82:F82"/>
    <mergeCell ref="E83:F83"/>
    <mergeCell ref="E84:F84"/>
    <mergeCell ref="E85:F85"/>
    <mergeCell ref="E86:F86"/>
    <mergeCell ref="E87:F87"/>
    <mergeCell ref="E88:F88"/>
    <mergeCell ref="E71:F71"/>
    <mergeCell ref="E72:F72"/>
    <mergeCell ref="E73:F73"/>
    <mergeCell ref="E74:F74"/>
    <mergeCell ref="E75:F75"/>
    <mergeCell ref="E76:F76"/>
    <mergeCell ref="E77:F77"/>
    <mergeCell ref="E78:F78"/>
    <mergeCell ref="E79:F79"/>
    <mergeCell ref="E62:F62"/>
    <mergeCell ref="E63:F63"/>
    <mergeCell ref="E64:F64"/>
    <mergeCell ref="E65:F65"/>
    <mergeCell ref="E66:F66"/>
    <mergeCell ref="E67:F67"/>
    <mergeCell ref="E68:F68"/>
    <mergeCell ref="E69:F69"/>
    <mergeCell ref="E70:F70"/>
    <mergeCell ref="E53:F53"/>
    <mergeCell ref="E54:F54"/>
    <mergeCell ref="E55:F55"/>
    <mergeCell ref="E56:F56"/>
    <mergeCell ref="E57:F57"/>
    <mergeCell ref="E58:F58"/>
    <mergeCell ref="E59:F59"/>
    <mergeCell ref="E60:F60"/>
    <mergeCell ref="E61:F61"/>
    <mergeCell ref="E44:F44"/>
    <mergeCell ref="E45:F45"/>
    <mergeCell ref="E46:F46"/>
    <mergeCell ref="E47:F47"/>
    <mergeCell ref="E48:F48"/>
    <mergeCell ref="E49:F49"/>
    <mergeCell ref="E50:F50"/>
    <mergeCell ref="E51:F51"/>
    <mergeCell ref="E52:F52"/>
    <mergeCell ref="E35:F35"/>
    <mergeCell ref="E36:F36"/>
    <mergeCell ref="E37:F37"/>
    <mergeCell ref="E38:F38"/>
    <mergeCell ref="E39:F39"/>
    <mergeCell ref="E40:F40"/>
    <mergeCell ref="E41:F41"/>
    <mergeCell ref="E42:F42"/>
    <mergeCell ref="E43:F43"/>
    <mergeCell ref="C4:G4"/>
    <mergeCell ref="C5:G5"/>
    <mergeCell ref="C6:G6"/>
    <mergeCell ref="C7:G7"/>
    <mergeCell ref="C8:G8"/>
    <mergeCell ref="C9:G9"/>
    <mergeCell ref="C10:G10"/>
    <mergeCell ref="C11:G11"/>
    <mergeCell ref="E34:F34"/>
  </mergeCells>
  <conditionalFormatting sqref="X1:X3 I1:W986">
    <cfRule type="expression" dxfId="10" priority="2">
      <formula>AND(ISBLANK(I1), NOT(ISBLANK(H1)))</formula>
    </cfRule>
  </conditionalFormatting>
  <conditionalFormatting sqref="X1:Y3 Z1:Z4">
    <cfRule type="expression" dxfId="9" priority="1">
      <formula>AND(ISBLANK(X1), NOT(ISBLANK(V1)))</formula>
    </cfRule>
  </conditionalFormatting>
  <dataValidations count="4">
    <dataValidation type="list" allowBlank="1" showErrorMessage="1" sqref="O2:O4" xr:uid="{00000000-0002-0000-0300-000000000000}">
      <formula1>"Functional,Non-functional"</formula1>
    </dataValidation>
    <dataValidation type="list" allowBlank="1" sqref="P2:P4" xr:uid="{00000000-0002-0000-0300-000001000000}">
      <formula1>"Different Paths,Round Trip,Invariant,Idempotence,Structural Induction,Hard to Prove Easy to Verify,Test Oracle,Mutation"</formula1>
    </dataValidation>
    <dataValidation type="list" allowBlank="1" sqref="S2:S4" xr:uid="{00000000-0002-0000-0300-000002000000}">
      <formula1>"Numerical,Character,String,Boolean,List,Tuple,Dictionary,Arbitrary,SUT Instance"</formula1>
    </dataValidation>
    <dataValidation type="list" allowBlank="1" sqref="N2:N4" xr:uid="{00000000-0002-0000-0300-000003000000}">
      <formula1>"Functionality,Environment,Integration"</formula1>
    </dataValidation>
  </dataValidations>
  <pageMargins left="0.7" right="0.7" top="0.75" bottom="0.75" header="0.3" footer="0.3"/>
  <tableParts count="2">
    <tablePart r:id="rId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outlinePr summaryBelow="0" summaryRight="0"/>
  </sheetPr>
  <dimension ref="A1:AC986"/>
  <sheetViews>
    <sheetView workbookViewId="0">
      <pane ySplit="1" topLeftCell="A2" activePane="bottomLeft" state="frozen"/>
      <selection pane="bottomLeft" activeCell="B3" sqref="B3"/>
    </sheetView>
  </sheetViews>
  <sheetFormatPr defaultColWidth="12.5703125" defaultRowHeight="15.75" customHeight="1" x14ac:dyDescent="0.2"/>
  <cols>
    <col min="1" max="1" width="3.42578125" customWidth="1"/>
    <col min="2" max="2" width="24.7109375" customWidth="1"/>
    <col min="3" max="3" width="21.42578125" customWidth="1"/>
    <col min="4" max="4" width="17.7109375" customWidth="1"/>
    <col min="5" max="5" width="22.85546875" customWidth="1"/>
    <col min="6" max="6" width="12.5703125" customWidth="1"/>
    <col min="7" max="7" width="23.42578125" customWidth="1"/>
    <col min="8" max="8" width="14.5703125" customWidth="1"/>
    <col min="9" max="9" width="24" customWidth="1"/>
    <col min="10" max="10" width="24.42578125" customWidth="1"/>
    <col min="11" max="11" width="24.28515625" customWidth="1"/>
    <col min="12" max="12" width="20.5703125" customWidth="1"/>
    <col min="13" max="13" width="21.140625" customWidth="1"/>
    <col min="14" max="14" width="19.7109375" customWidth="1"/>
    <col min="15" max="15" width="23.7109375" customWidth="1"/>
    <col min="16" max="16" width="16.42578125" customWidth="1"/>
    <col min="17" max="17" width="18.42578125" customWidth="1"/>
    <col min="18" max="19" width="14.42578125" customWidth="1"/>
    <col min="20" max="20" width="13.85546875" customWidth="1"/>
    <col min="21" max="21" width="15.5703125" customWidth="1"/>
    <col min="22" max="22" width="16.140625" customWidth="1"/>
    <col min="23" max="23" width="14.7109375" customWidth="1"/>
    <col min="24" max="24" width="19" customWidth="1"/>
  </cols>
  <sheetData>
    <row r="1" spans="1:29" ht="51.75" customHeight="1" x14ac:dyDescent="0.2">
      <c r="A1" s="26"/>
      <c r="B1" s="27" t="s">
        <v>32</v>
      </c>
      <c r="C1" s="28" t="s">
        <v>33</v>
      </c>
      <c r="D1" s="28" t="s">
        <v>34</v>
      </c>
      <c r="E1" s="28" t="s">
        <v>35</v>
      </c>
      <c r="F1" s="29" t="s">
        <v>36</v>
      </c>
      <c r="G1" s="30" t="s">
        <v>37</v>
      </c>
      <c r="H1" s="26"/>
      <c r="I1" s="27" t="s">
        <v>38</v>
      </c>
      <c r="J1" s="28" t="s">
        <v>39</v>
      </c>
      <c r="K1" s="28" t="s">
        <v>40</v>
      </c>
      <c r="L1" s="28" t="s">
        <v>41</v>
      </c>
      <c r="M1" s="28" t="s">
        <v>42</v>
      </c>
      <c r="N1" s="28" t="s">
        <v>43</v>
      </c>
      <c r="O1" s="28" t="s">
        <v>44</v>
      </c>
      <c r="P1" s="28" t="s">
        <v>45</v>
      </c>
      <c r="Q1" s="28" t="s">
        <v>46</v>
      </c>
      <c r="R1" s="28" t="s">
        <v>47</v>
      </c>
      <c r="S1" s="29" t="s">
        <v>48</v>
      </c>
      <c r="T1" s="28" t="s">
        <v>49</v>
      </c>
      <c r="U1" s="28" t="s">
        <v>50</v>
      </c>
      <c r="V1" s="28" t="s">
        <v>51</v>
      </c>
      <c r="W1" s="28" t="s">
        <v>52</v>
      </c>
      <c r="X1" s="28" t="s">
        <v>53</v>
      </c>
      <c r="Y1" s="29" t="s">
        <v>54</v>
      </c>
      <c r="Z1" s="30" t="s">
        <v>55</v>
      </c>
      <c r="AA1" s="26"/>
      <c r="AB1" s="26"/>
      <c r="AC1" s="26"/>
    </row>
    <row r="2" spans="1:29" ht="38.25" x14ac:dyDescent="0.2">
      <c r="B2" s="63" t="str">
        <f>HYPERLINK("", "Mekanism")</f>
        <v>Mekanism</v>
      </c>
      <c r="C2" s="32" t="s">
        <v>23</v>
      </c>
      <c r="D2" s="33" t="s">
        <v>131</v>
      </c>
      <c r="E2" s="33" t="str">
        <f>SUM(I:I) &amp; "/94 (" &amp; TEXT(SUM(I:I)/94*100, "00.00") &amp; "%)"</f>
        <v>3/94 (0.003%)</v>
      </c>
      <c r="F2" s="33" t="s">
        <v>132</v>
      </c>
      <c r="G2" s="34" t="s">
        <v>133</v>
      </c>
      <c r="I2" s="63">
        <v>3</v>
      </c>
      <c r="J2" s="33" t="s">
        <v>134</v>
      </c>
      <c r="K2" s="32" t="s">
        <v>135</v>
      </c>
      <c r="L2" s="32">
        <v>1</v>
      </c>
      <c r="M2" s="32" t="s">
        <v>66</v>
      </c>
      <c r="N2" s="12" t="s">
        <v>62</v>
      </c>
      <c r="O2" s="12" t="s">
        <v>63</v>
      </c>
      <c r="P2" s="64" t="s">
        <v>18</v>
      </c>
      <c r="Q2" s="32" t="s">
        <v>66</v>
      </c>
      <c r="R2" s="32" t="s">
        <v>136</v>
      </c>
      <c r="S2" s="12" t="s">
        <v>99</v>
      </c>
      <c r="T2" s="32" t="s">
        <v>61</v>
      </c>
      <c r="U2" s="32" t="s">
        <v>66</v>
      </c>
      <c r="V2" s="32" t="s">
        <v>61</v>
      </c>
      <c r="W2" s="32" t="s">
        <v>66</v>
      </c>
      <c r="X2" s="32" t="s">
        <v>66</v>
      </c>
      <c r="Y2" s="32" t="s">
        <v>137</v>
      </c>
      <c r="Z2" s="67" t="s">
        <v>59</v>
      </c>
      <c r="AA2" s="40"/>
      <c r="AB2" s="40"/>
      <c r="AC2" s="40"/>
    </row>
    <row r="3" spans="1:29" ht="12.75" x14ac:dyDescent="0.2">
      <c r="A3" s="26"/>
      <c r="B3" s="26"/>
      <c r="C3" s="26"/>
      <c r="D3" s="26"/>
      <c r="E3" s="26"/>
      <c r="F3" s="26"/>
      <c r="O3" s="58"/>
    </row>
    <row r="4" spans="1:29" ht="47.25" customHeight="1" x14ac:dyDescent="0.2">
      <c r="A4" s="26"/>
      <c r="B4" s="46" t="s">
        <v>9</v>
      </c>
      <c r="C4" s="110" t="s">
        <v>74</v>
      </c>
      <c r="D4" s="111"/>
      <c r="E4" s="111"/>
      <c r="F4" s="111"/>
      <c r="G4" s="112"/>
      <c r="O4" s="58"/>
    </row>
    <row r="5" spans="1:29" ht="15.75" customHeight="1" x14ac:dyDescent="0.2">
      <c r="A5" s="26"/>
      <c r="B5" s="48" t="s">
        <v>30</v>
      </c>
      <c r="C5" s="113" t="s">
        <v>80</v>
      </c>
      <c r="D5" s="114"/>
      <c r="E5" s="114"/>
      <c r="F5" s="114"/>
      <c r="G5" s="115"/>
      <c r="O5" s="58"/>
    </row>
    <row r="6" spans="1:29" ht="12.75" x14ac:dyDescent="0.2">
      <c r="A6" s="26"/>
      <c r="B6" s="49" t="s">
        <v>21</v>
      </c>
      <c r="C6" s="116" t="s">
        <v>81</v>
      </c>
      <c r="D6" s="117"/>
      <c r="E6" s="117"/>
      <c r="F6" s="117"/>
      <c r="G6" s="118"/>
      <c r="O6" s="58"/>
    </row>
    <row r="7" spans="1:29" ht="12.75" x14ac:dyDescent="0.2">
      <c r="A7" s="26"/>
      <c r="B7" s="50" t="s">
        <v>18</v>
      </c>
      <c r="C7" s="119" t="s">
        <v>83</v>
      </c>
      <c r="D7" s="117"/>
      <c r="E7" s="117"/>
      <c r="F7" s="117"/>
      <c r="G7" s="118"/>
      <c r="O7" s="58"/>
    </row>
    <row r="8" spans="1:29" ht="12.75" x14ac:dyDescent="0.2">
      <c r="A8" s="26"/>
      <c r="B8" s="49" t="s">
        <v>24</v>
      </c>
      <c r="C8" s="116" t="s">
        <v>89</v>
      </c>
      <c r="D8" s="117"/>
      <c r="E8" s="117"/>
      <c r="F8" s="117"/>
      <c r="G8" s="118"/>
      <c r="O8" s="58"/>
    </row>
    <row r="9" spans="1:29" ht="25.5" x14ac:dyDescent="0.2">
      <c r="A9" s="26"/>
      <c r="B9" s="50" t="s">
        <v>28</v>
      </c>
      <c r="C9" s="119" t="s">
        <v>91</v>
      </c>
      <c r="D9" s="117"/>
      <c r="E9" s="117"/>
      <c r="F9" s="117"/>
      <c r="G9" s="118"/>
      <c r="O9" s="58"/>
    </row>
    <row r="10" spans="1:29" ht="12.75" x14ac:dyDescent="0.2">
      <c r="A10" s="26"/>
      <c r="B10" s="49" t="s">
        <v>31</v>
      </c>
      <c r="C10" s="116" t="s">
        <v>94</v>
      </c>
      <c r="D10" s="117"/>
      <c r="E10" s="117"/>
      <c r="F10" s="117"/>
      <c r="G10" s="118"/>
      <c r="O10" s="58"/>
    </row>
    <row r="11" spans="1:29" ht="12.75" x14ac:dyDescent="0.2">
      <c r="A11" s="26"/>
      <c r="B11" s="51" t="s">
        <v>26</v>
      </c>
      <c r="C11" s="120" t="s">
        <v>100</v>
      </c>
      <c r="D11" s="121"/>
      <c r="E11" s="121"/>
      <c r="F11" s="121"/>
      <c r="G11" s="122"/>
      <c r="O11" s="58"/>
    </row>
    <row r="12" spans="1:29" ht="12.75" x14ac:dyDescent="0.2">
      <c r="D12" s="6"/>
      <c r="E12" s="6"/>
      <c r="F12" s="6"/>
      <c r="G12" s="6"/>
      <c r="O12" s="58"/>
    </row>
    <row r="13" spans="1:29" ht="12.75" x14ac:dyDescent="0.2">
      <c r="D13" s="6"/>
      <c r="E13" s="6"/>
      <c r="F13" s="6"/>
      <c r="G13" s="6"/>
      <c r="O13" s="58"/>
    </row>
    <row r="14" spans="1:29" ht="12.75" x14ac:dyDescent="0.2">
      <c r="D14" s="6"/>
      <c r="E14" s="6"/>
      <c r="F14" s="6"/>
      <c r="G14" s="6"/>
      <c r="O14" s="58"/>
    </row>
    <row r="15" spans="1:29" ht="12.75" x14ac:dyDescent="0.2">
      <c r="C15" s="61"/>
      <c r="D15" s="6"/>
      <c r="E15" s="6"/>
      <c r="F15" s="6"/>
      <c r="G15" s="6"/>
      <c r="O15" s="58"/>
    </row>
    <row r="16" spans="1:29" ht="12.75" x14ac:dyDescent="0.2">
      <c r="C16" s="61"/>
      <c r="D16" s="6"/>
      <c r="E16" s="6"/>
      <c r="F16" s="6"/>
      <c r="G16" s="6"/>
      <c r="O16" s="58"/>
      <c r="V16" s="40"/>
      <c r="W16" s="40"/>
    </row>
    <row r="17" spans="3:29" ht="12.75" x14ac:dyDescent="0.2">
      <c r="C17" s="61"/>
      <c r="D17" s="6"/>
      <c r="E17" s="6"/>
      <c r="F17" s="6"/>
      <c r="G17" s="6"/>
      <c r="O17" s="58"/>
      <c r="V17" s="40"/>
      <c r="W17" s="40"/>
      <c r="X17" s="40"/>
      <c r="Y17" s="40"/>
      <c r="Z17" s="40"/>
      <c r="AA17" s="40"/>
      <c r="AB17" s="40"/>
      <c r="AC17" s="40"/>
    </row>
    <row r="18" spans="3:29" ht="12.75" x14ac:dyDescent="0.2">
      <c r="C18" s="61"/>
      <c r="D18" s="6"/>
      <c r="E18" s="6"/>
      <c r="F18" s="6"/>
      <c r="G18" s="6"/>
      <c r="O18" s="58"/>
      <c r="V18" s="40"/>
      <c r="W18" s="40"/>
      <c r="X18" s="40"/>
      <c r="Y18" s="40"/>
      <c r="Z18" s="40"/>
      <c r="AA18" s="40"/>
      <c r="AB18" s="40"/>
      <c r="AC18" s="40"/>
    </row>
    <row r="19" spans="3:29" ht="12.75" x14ac:dyDescent="0.2">
      <c r="C19" s="61"/>
      <c r="D19" s="6"/>
      <c r="E19" s="6"/>
      <c r="F19" s="6"/>
      <c r="G19" s="6"/>
      <c r="O19" s="58"/>
      <c r="V19" s="40"/>
      <c r="W19" s="40"/>
      <c r="X19" s="40"/>
      <c r="Y19" s="40"/>
      <c r="Z19" s="40"/>
      <c r="AA19" s="40"/>
      <c r="AB19" s="40"/>
      <c r="AC19" s="40"/>
    </row>
    <row r="20" spans="3:29" ht="12.75" x14ac:dyDescent="0.2">
      <c r="C20" s="61"/>
      <c r="D20" s="6"/>
      <c r="E20" s="6"/>
      <c r="F20" s="6"/>
      <c r="G20" s="6"/>
      <c r="O20" s="58"/>
      <c r="V20" s="40"/>
      <c r="W20" s="40"/>
      <c r="X20" s="40"/>
      <c r="Y20" s="40"/>
      <c r="Z20" s="40"/>
      <c r="AA20" s="40"/>
      <c r="AB20" s="40"/>
      <c r="AC20" s="40"/>
    </row>
    <row r="21" spans="3:29" ht="12.75" x14ac:dyDescent="0.2">
      <c r="C21" s="61"/>
      <c r="D21" s="6"/>
      <c r="E21" s="6"/>
      <c r="F21" s="6"/>
      <c r="G21" s="6"/>
      <c r="O21" s="58"/>
      <c r="V21" s="40"/>
      <c r="W21" s="40"/>
      <c r="X21" s="40"/>
      <c r="Y21" s="40"/>
      <c r="Z21" s="40"/>
      <c r="AA21" s="40"/>
      <c r="AB21" s="40"/>
      <c r="AC21" s="40"/>
    </row>
    <row r="22" spans="3:29" ht="12.75" x14ac:dyDescent="0.2">
      <c r="C22" s="61"/>
      <c r="D22" s="6"/>
      <c r="E22" s="6"/>
      <c r="F22" s="6"/>
      <c r="G22" s="6"/>
      <c r="O22" s="58"/>
      <c r="X22" s="40"/>
      <c r="Y22" s="40"/>
      <c r="Z22" s="40"/>
      <c r="AA22" s="40"/>
      <c r="AB22" s="40"/>
      <c r="AC22" s="40"/>
    </row>
    <row r="23" spans="3:29" ht="12.75" x14ac:dyDescent="0.2">
      <c r="C23" s="61"/>
      <c r="D23" s="6"/>
      <c r="E23" s="6"/>
      <c r="F23" s="6"/>
      <c r="G23" s="6"/>
      <c r="O23" s="58"/>
    </row>
    <row r="24" spans="3:29" ht="12.75" x14ac:dyDescent="0.2">
      <c r="C24" s="61"/>
      <c r="D24" s="6"/>
      <c r="E24" s="6"/>
      <c r="F24" s="6"/>
      <c r="G24" s="6"/>
      <c r="O24" s="58"/>
    </row>
    <row r="25" spans="3:29" ht="12.75" x14ac:dyDescent="0.2">
      <c r="C25" s="61"/>
      <c r="D25" s="6"/>
      <c r="E25" s="6"/>
      <c r="F25" s="6"/>
      <c r="G25" s="6"/>
      <c r="O25" s="58"/>
    </row>
    <row r="26" spans="3:29" ht="12.75" x14ac:dyDescent="0.2">
      <c r="C26" s="61"/>
      <c r="D26" s="6"/>
      <c r="E26" s="6"/>
      <c r="F26" s="6"/>
      <c r="G26" s="6"/>
      <c r="O26" s="58"/>
    </row>
    <row r="27" spans="3:29" ht="12.75" x14ac:dyDescent="0.2">
      <c r="C27" s="61"/>
      <c r="D27" s="6"/>
      <c r="E27" s="6"/>
      <c r="F27" s="6"/>
      <c r="G27" s="6"/>
      <c r="O27" s="58"/>
    </row>
    <row r="28" spans="3:29" ht="12.75" x14ac:dyDescent="0.2">
      <c r="C28" s="61"/>
      <c r="D28" s="6"/>
      <c r="E28" s="6"/>
      <c r="F28" s="6"/>
      <c r="G28" s="6"/>
      <c r="O28" s="58"/>
    </row>
    <row r="29" spans="3:29" ht="12.75" x14ac:dyDescent="0.2">
      <c r="C29" s="61"/>
      <c r="D29" s="6"/>
      <c r="E29" s="6"/>
      <c r="F29" s="6"/>
      <c r="G29" s="6"/>
      <c r="O29" s="58"/>
    </row>
    <row r="30" spans="3:29" ht="12.75" x14ac:dyDescent="0.2">
      <c r="C30" s="61"/>
      <c r="D30" s="6"/>
      <c r="E30" s="6"/>
      <c r="F30" s="6"/>
      <c r="G30" s="6"/>
      <c r="O30" s="58"/>
    </row>
    <row r="31" spans="3:29" ht="12.75" x14ac:dyDescent="0.2">
      <c r="C31" s="61"/>
      <c r="D31" s="6"/>
      <c r="E31" s="6"/>
      <c r="F31" s="6"/>
      <c r="G31" s="6"/>
      <c r="O31" s="58"/>
    </row>
    <row r="32" spans="3:29" ht="12.75" x14ac:dyDescent="0.2">
      <c r="D32" s="6"/>
      <c r="E32" s="6"/>
      <c r="F32" s="6"/>
      <c r="G32" s="6"/>
      <c r="O32" s="58"/>
    </row>
    <row r="33" spans="4:15" ht="12.75" x14ac:dyDescent="0.2">
      <c r="D33" s="6"/>
      <c r="E33" s="6"/>
      <c r="F33" s="6"/>
      <c r="G33" s="6"/>
      <c r="O33" s="58"/>
    </row>
    <row r="34" spans="4:15" ht="12.75" x14ac:dyDescent="0.2">
      <c r="E34" s="117"/>
      <c r="F34" s="117"/>
      <c r="O34" s="58"/>
    </row>
    <row r="35" spans="4:15" ht="12.75" x14ac:dyDescent="0.2">
      <c r="E35" s="117"/>
      <c r="F35" s="117"/>
      <c r="O35" s="58"/>
    </row>
    <row r="36" spans="4:15" ht="12.75" x14ac:dyDescent="0.2">
      <c r="E36" s="117"/>
      <c r="F36" s="117"/>
      <c r="O36" s="58"/>
    </row>
    <row r="37" spans="4:15" ht="12.75" x14ac:dyDescent="0.2">
      <c r="E37" s="117"/>
      <c r="F37" s="117"/>
      <c r="O37" s="58"/>
    </row>
    <row r="38" spans="4:15" ht="12.75" x14ac:dyDescent="0.2">
      <c r="E38" s="117"/>
      <c r="F38" s="117"/>
      <c r="O38" s="58"/>
    </row>
    <row r="39" spans="4:15" ht="12.75" x14ac:dyDescent="0.2">
      <c r="E39" s="117"/>
      <c r="F39" s="117"/>
      <c r="O39" s="58"/>
    </row>
    <row r="40" spans="4:15" ht="12.75" x14ac:dyDescent="0.2">
      <c r="E40" s="117"/>
      <c r="F40" s="117"/>
      <c r="O40" s="58"/>
    </row>
    <row r="41" spans="4:15" ht="12.75" x14ac:dyDescent="0.2">
      <c r="E41" s="117"/>
      <c r="F41" s="117"/>
      <c r="O41" s="58"/>
    </row>
    <row r="42" spans="4:15" ht="12.75" x14ac:dyDescent="0.2">
      <c r="E42" s="117"/>
      <c r="F42" s="117"/>
      <c r="O42" s="58"/>
    </row>
    <row r="43" spans="4:15" ht="12.75" x14ac:dyDescent="0.2">
      <c r="E43" s="117"/>
      <c r="F43" s="117"/>
      <c r="O43" s="58"/>
    </row>
    <row r="44" spans="4:15" ht="12.75" x14ac:dyDescent="0.2">
      <c r="E44" s="117"/>
      <c r="F44" s="117"/>
      <c r="O44" s="58"/>
    </row>
    <row r="45" spans="4:15" ht="12.75" x14ac:dyDescent="0.2">
      <c r="E45" s="117"/>
      <c r="F45" s="117"/>
      <c r="O45" s="58"/>
    </row>
    <row r="46" spans="4:15" ht="12.75" x14ac:dyDescent="0.2">
      <c r="E46" s="117"/>
      <c r="F46" s="117"/>
      <c r="O46" s="58"/>
    </row>
    <row r="47" spans="4:15" ht="12.75" x14ac:dyDescent="0.2">
      <c r="E47" s="117"/>
      <c r="F47" s="117"/>
      <c r="O47" s="58"/>
    </row>
    <row r="48" spans="4:15" ht="12.75" x14ac:dyDescent="0.2">
      <c r="E48" s="117"/>
      <c r="F48" s="117"/>
      <c r="O48" s="58"/>
    </row>
    <row r="49" spans="5:15" ht="12.75" x14ac:dyDescent="0.2">
      <c r="E49" s="117"/>
      <c r="F49" s="117"/>
      <c r="O49" s="58"/>
    </row>
    <row r="50" spans="5:15" ht="12.75" x14ac:dyDescent="0.2">
      <c r="E50" s="117"/>
      <c r="F50" s="117"/>
      <c r="O50" s="58"/>
    </row>
    <row r="51" spans="5:15" ht="12.75" x14ac:dyDescent="0.2">
      <c r="E51" s="117"/>
      <c r="F51" s="117"/>
      <c r="O51" s="58"/>
    </row>
    <row r="52" spans="5:15" ht="12.75" x14ac:dyDescent="0.2">
      <c r="E52" s="117"/>
      <c r="F52" s="117"/>
      <c r="O52" s="58"/>
    </row>
    <row r="53" spans="5:15" ht="12.75" x14ac:dyDescent="0.2">
      <c r="E53" s="117"/>
      <c r="F53" s="117"/>
      <c r="O53" s="58"/>
    </row>
    <row r="54" spans="5:15" ht="12.75" x14ac:dyDescent="0.2">
      <c r="E54" s="117"/>
      <c r="F54" s="117"/>
      <c r="O54" s="58"/>
    </row>
    <row r="55" spans="5:15" ht="12.75" x14ac:dyDescent="0.2">
      <c r="E55" s="117"/>
      <c r="F55" s="117"/>
      <c r="O55" s="58"/>
    </row>
    <row r="56" spans="5:15" ht="12.75" x14ac:dyDescent="0.2">
      <c r="E56" s="117"/>
      <c r="F56" s="117"/>
      <c r="O56" s="58"/>
    </row>
    <row r="57" spans="5:15" ht="12.75" x14ac:dyDescent="0.2">
      <c r="E57" s="117"/>
      <c r="F57" s="117"/>
      <c r="O57" s="58"/>
    </row>
    <row r="58" spans="5:15" ht="12.75" x14ac:dyDescent="0.2">
      <c r="E58" s="117"/>
      <c r="F58" s="117"/>
      <c r="O58" s="58"/>
    </row>
    <row r="59" spans="5:15" ht="12.75" x14ac:dyDescent="0.2">
      <c r="E59" s="117"/>
      <c r="F59" s="117"/>
      <c r="O59" s="58"/>
    </row>
    <row r="60" spans="5:15" ht="12.75" x14ac:dyDescent="0.2">
      <c r="E60" s="117"/>
      <c r="F60" s="117"/>
      <c r="O60" s="58"/>
    </row>
    <row r="61" spans="5:15" ht="12.75" x14ac:dyDescent="0.2">
      <c r="E61" s="117"/>
      <c r="F61" s="117"/>
      <c r="O61" s="58"/>
    </row>
    <row r="62" spans="5:15" ht="12.75" x14ac:dyDescent="0.2">
      <c r="E62" s="117"/>
      <c r="F62" s="117"/>
      <c r="O62" s="58"/>
    </row>
    <row r="63" spans="5:15" ht="12.75" x14ac:dyDescent="0.2">
      <c r="E63" s="117"/>
      <c r="F63" s="117"/>
      <c r="O63" s="58"/>
    </row>
    <row r="64" spans="5:15" ht="12.75" x14ac:dyDescent="0.2">
      <c r="E64" s="117"/>
      <c r="F64" s="117"/>
      <c r="O64" s="58"/>
    </row>
    <row r="65" spans="5:15" ht="12.75" x14ac:dyDescent="0.2">
      <c r="E65" s="117"/>
      <c r="F65" s="117"/>
      <c r="O65" s="58"/>
    </row>
    <row r="66" spans="5:15" ht="12.75" x14ac:dyDescent="0.2">
      <c r="E66" s="117"/>
      <c r="F66" s="117"/>
      <c r="O66" s="58"/>
    </row>
    <row r="67" spans="5:15" ht="12.75" x14ac:dyDescent="0.2">
      <c r="E67" s="117"/>
      <c r="F67" s="117"/>
      <c r="O67" s="58"/>
    </row>
    <row r="68" spans="5:15" ht="12.75" x14ac:dyDescent="0.2">
      <c r="E68" s="117"/>
      <c r="F68" s="117"/>
      <c r="O68" s="58"/>
    </row>
    <row r="69" spans="5:15" ht="12.75" x14ac:dyDescent="0.2">
      <c r="E69" s="117"/>
      <c r="F69" s="117"/>
      <c r="O69" s="58"/>
    </row>
    <row r="70" spans="5:15" ht="12.75" x14ac:dyDescent="0.2">
      <c r="E70" s="117"/>
      <c r="F70" s="117"/>
      <c r="O70" s="58"/>
    </row>
    <row r="71" spans="5:15" ht="12.75" x14ac:dyDescent="0.2">
      <c r="E71" s="117"/>
      <c r="F71" s="117"/>
      <c r="O71" s="58"/>
    </row>
    <row r="72" spans="5:15" ht="12.75" x14ac:dyDescent="0.2">
      <c r="E72" s="117"/>
      <c r="F72" s="117"/>
      <c r="O72" s="58"/>
    </row>
    <row r="73" spans="5:15" ht="12.75" x14ac:dyDescent="0.2">
      <c r="E73" s="117"/>
      <c r="F73" s="117"/>
      <c r="O73" s="58"/>
    </row>
    <row r="74" spans="5:15" ht="12.75" x14ac:dyDescent="0.2">
      <c r="E74" s="117"/>
      <c r="F74" s="117"/>
      <c r="O74" s="58"/>
    </row>
    <row r="75" spans="5:15" ht="12.75" x14ac:dyDescent="0.2">
      <c r="E75" s="117"/>
      <c r="F75" s="117"/>
      <c r="O75" s="58"/>
    </row>
    <row r="76" spans="5:15" ht="12.75" x14ac:dyDescent="0.2">
      <c r="E76" s="117"/>
      <c r="F76" s="117"/>
      <c r="O76" s="58"/>
    </row>
    <row r="77" spans="5:15" ht="12.75" x14ac:dyDescent="0.2">
      <c r="E77" s="117"/>
      <c r="F77" s="117"/>
      <c r="O77" s="58"/>
    </row>
    <row r="78" spans="5:15" ht="12.75" x14ac:dyDescent="0.2">
      <c r="E78" s="117"/>
      <c r="F78" s="117"/>
      <c r="O78" s="58"/>
    </row>
    <row r="79" spans="5:15" ht="12.75" x14ac:dyDescent="0.2">
      <c r="E79" s="117"/>
      <c r="F79" s="117"/>
      <c r="O79" s="58"/>
    </row>
    <row r="80" spans="5:15" ht="12.75" x14ac:dyDescent="0.2">
      <c r="E80" s="117"/>
      <c r="F80" s="117"/>
      <c r="O80" s="58"/>
    </row>
    <row r="81" spans="5:15" ht="12.75" x14ac:dyDescent="0.2">
      <c r="E81" s="117"/>
      <c r="F81" s="117"/>
      <c r="O81" s="58"/>
    </row>
    <row r="82" spans="5:15" ht="12.75" x14ac:dyDescent="0.2">
      <c r="E82" s="117"/>
      <c r="F82" s="117"/>
      <c r="O82" s="58"/>
    </row>
    <row r="83" spans="5:15" ht="12.75" x14ac:dyDescent="0.2">
      <c r="E83" s="117"/>
      <c r="F83" s="117"/>
      <c r="O83" s="58"/>
    </row>
    <row r="84" spans="5:15" ht="12.75" x14ac:dyDescent="0.2">
      <c r="E84" s="117"/>
      <c r="F84" s="117"/>
      <c r="O84" s="58"/>
    </row>
    <row r="85" spans="5:15" ht="12.75" x14ac:dyDescent="0.2">
      <c r="E85" s="117"/>
      <c r="F85" s="117"/>
      <c r="O85" s="58"/>
    </row>
    <row r="86" spans="5:15" ht="12.75" x14ac:dyDescent="0.2">
      <c r="E86" s="117"/>
      <c r="F86" s="117"/>
      <c r="O86" s="58"/>
    </row>
    <row r="87" spans="5:15" ht="12.75" x14ac:dyDescent="0.2">
      <c r="E87" s="117"/>
      <c r="F87" s="117"/>
      <c r="O87" s="58"/>
    </row>
    <row r="88" spans="5:15" ht="12.75" x14ac:dyDescent="0.2">
      <c r="E88" s="117"/>
      <c r="F88" s="117"/>
      <c r="O88" s="58"/>
    </row>
    <row r="89" spans="5:15" ht="12.75" x14ac:dyDescent="0.2">
      <c r="E89" s="117"/>
      <c r="F89" s="117"/>
      <c r="O89" s="58"/>
    </row>
    <row r="90" spans="5:15" ht="12.75" x14ac:dyDescent="0.2">
      <c r="E90" s="117"/>
      <c r="F90" s="117"/>
      <c r="O90" s="58"/>
    </row>
    <row r="91" spans="5:15" ht="12.75" x14ac:dyDescent="0.2">
      <c r="E91" s="117"/>
      <c r="F91" s="117"/>
      <c r="O91" s="58"/>
    </row>
    <row r="92" spans="5:15" ht="12.75" x14ac:dyDescent="0.2">
      <c r="E92" s="117"/>
      <c r="F92" s="117"/>
      <c r="O92" s="58"/>
    </row>
    <row r="93" spans="5:15" ht="12.75" x14ac:dyDescent="0.2">
      <c r="E93" s="117"/>
      <c r="F93" s="117"/>
      <c r="O93" s="58"/>
    </row>
    <row r="94" spans="5:15" ht="12.75" x14ac:dyDescent="0.2">
      <c r="E94" s="117"/>
      <c r="F94" s="117"/>
      <c r="O94" s="58"/>
    </row>
    <row r="95" spans="5:15" ht="12.75" x14ac:dyDescent="0.2">
      <c r="E95" s="117"/>
      <c r="F95" s="117"/>
      <c r="O95" s="58"/>
    </row>
    <row r="96" spans="5:15" ht="12.75" x14ac:dyDescent="0.2">
      <c r="E96" s="117"/>
      <c r="F96" s="117"/>
      <c r="O96" s="58"/>
    </row>
    <row r="97" spans="5:15" ht="12.75" x14ac:dyDescent="0.2">
      <c r="E97" s="117"/>
      <c r="F97" s="117"/>
      <c r="O97" s="58"/>
    </row>
    <row r="98" spans="5:15" ht="12.75" x14ac:dyDescent="0.2">
      <c r="E98" s="117"/>
      <c r="F98" s="117"/>
      <c r="O98" s="58"/>
    </row>
    <row r="99" spans="5:15" ht="12.75" x14ac:dyDescent="0.2">
      <c r="E99" s="117"/>
      <c r="F99" s="117"/>
      <c r="O99" s="58"/>
    </row>
    <row r="100" spans="5:15" ht="12.75" x14ac:dyDescent="0.2">
      <c r="E100" s="117"/>
      <c r="F100" s="117"/>
      <c r="O100" s="58"/>
    </row>
    <row r="101" spans="5:15" ht="12.75" x14ac:dyDescent="0.2">
      <c r="E101" s="117"/>
      <c r="F101" s="117"/>
      <c r="O101" s="58"/>
    </row>
    <row r="102" spans="5:15" ht="12.75" x14ac:dyDescent="0.2">
      <c r="E102" s="117"/>
      <c r="F102" s="117"/>
      <c r="O102" s="58"/>
    </row>
    <row r="103" spans="5:15" ht="12.75" x14ac:dyDescent="0.2">
      <c r="E103" s="117"/>
      <c r="F103" s="117"/>
      <c r="O103" s="58"/>
    </row>
    <row r="104" spans="5:15" ht="12.75" x14ac:dyDescent="0.2">
      <c r="E104" s="117"/>
      <c r="F104" s="117"/>
      <c r="O104" s="58"/>
    </row>
    <row r="105" spans="5:15" ht="12.75" x14ac:dyDescent="0.2">
      <c r="E105" s="117"/>
      <c r="F105" s="117"/>
      <c r="O105" s="58"/>
    </row>
    <row r="106" spans="5:15" ht="12.75" x14ac:dyDescent="0.2">
      <c r="E106" s="117"/>
      <c r="F106" s="117"/>
      <c r="O106" s="58"/>
    </row>
    <row r="107" spans="5:15" ht="12.75" x14ac:dyDescent="0.2">
      <c r="E107" s="117"/>
      <c r="F107" s="117"/>
      <c r="O107" s="58"/>
    </row>
    <row r="108" spans="5:15" ht="12.75" x14ac:dyDescent="0.2">
      <c r="E108" s="117"/>
      <c r="F108" s="117"/>
      <c r="O108" s="58"/>
    </row>
    <row r="109" spans="5:15" ht="12.75" x14ac:dyDescent="0.2">
      <c r="E109" s="117"/>
      <c r="F109" s="117"/>
      <c r="O109" s="58"/>
    </row>
    <row r="110" spans="5:15" ht="12.75" x14ac:dyDescent="0.2">
      <c r="E110" s="117"/>
      <c r="F110" s="117"/>
      <c r="O110" s="58"/>
    </row>
    <row r="111" spans="5:15" ht="12.75" x14ac:dyDescent="0.2">
      <c r="E111" s="117"/>
      <c r="F111" s="117"/>
      <c r="O111" s="58"/>
    </row>
    <row r="112" spans="5:15" ht="12.75" x14ac:dyDescent="0.2">
      <c r="E112" s="117"/>
      <c r="F112" s="117"/>
      <c r="O112" s="58"/>
    </row>
    <row r="113" spans="5:15" ht="12.75" x14ac:dyDescent="0.2">
      <c r="E113" s="117"/>
      <c r="F113" s="117"/>
      <c r="O113" s="58"/>
    </row>
    <row r="114" spans="5:15" ht="12.75" x14ac:dyDescent="0.2">
      <c r="E114" s="117"/>
      <c r="F114" s="117"/>
      <c r="O114" s="58"/>
    </row>
    <row r="115" spans="5:15" ht="12.75" x14ac:dyDescent="0.2">
      <c r="E115" s="117"/>
      <c r="F115" s="117"/>
      <c r="O115" s="58"/>
    </row>
    <row r="116" spans="5:15" ht="12.75" x14ac:dyDescent="0.2">
      <c r="E116" s="117"/>
      <c r="F116" s="117"/>
      <c r="O116" s="58"/>
    </row>
    <row r="117" spans="5:15" ht="12.75" x14ac:dyDescent="0.2">
      <c r="E117" s="117"/>
      <c r="F117" s="117"/>
      <c r="O117" s="58"/>
    </row>
    <row r="118" spans="5:15" ht="12.75" x14ac:dyDescent="0.2">
      <c r="E118" s="117"/>
      <c r="F118" s="117"/>
      <c r="O118" s="58"/>
    </row>
    <row r="119" spans="5:15" ht="12.75" x14ac:dyDescent="0.2">
      <c r="E119" s="117"/>
      <c r="F119" s="117"/>
      <c r="O119" s="58"/>
    </row>
    <row r="120" spans="5:15" ht="12.75" x14ac:dyDescent="0.2">
      <c r="E120" s="117"/>
      <c r="F120" s="117"/>
      <c r="O120" s="58"/>
    </row>
    <row r="121" spans="5:15" ht="12.75" x14ac:dyDescent="0.2">
      <c r="E121" s="117"/>
      <c r="F121" s="117"/>
      <c r="O121" s="58"/>
    </row>
    <row r="122" spans="5:15" ht="12.75" x14ac:dyDescent="0.2">
      <c r="E122" s="117"/>
      <c r="F122" s="117"/>
      <c r="O122" s="58"/>
    </row>
    <row r="123" spans="5:15" ht="12.75" x14ac:dyDescent="0.2">
      <c r="E123" s="117"/>
      <c r="F123" s="117"/>
      <c r="O123" s="58"/>
    </row>
    <row r="124" spans="5:15" ht="12.75" x14ac:dyDescent="0.2">
      <c r="E124" s="117"/>
      <c r="F124" s="117"/>
      <c r="O124" s="58"/>
    </row>
    <row r="125" spans="5:15" ht="12.75" x14ac:dyDescent="0.2">
      <c r="E125" s="117"/>
      <c r="F125" s="117"/>
      <c r="O125" s="58"/>
    </row>
    <row r="126" spans="5:15" ht="12.75" x14ac:dyDescent="0.2">
      <c r="E126" s="117"/>
      <c r="F126" s="117"/>
      <c r="O126" s="58"/>
    </row>
    <row r="127" spans="5:15" ht="12.75" x14ac:dyDescent="0.2">
      <c r="E127" s="117"/>
      <c r="F127" s="117"/>
      <c r="O127" s="58"/>
    </row>
    <row r="128" spans="5:15" ht="12.75" x14ac:dyDescent="0.2">
      <c r="E128" s="117"/>
      <c r="F128" s="117"/>
      <c r="O128" s="58"/>
    </row>
    <row r="129" spans="5:15" ht="12.75" x14ac:dyDescent="0.2">
      <c r="E129" s="117"/>
      <c r="F129" s="117"/>
      <c r="O129" s="58"/>
    </row>
    <row r="130" spans="5:15" ht="12.75" x14ac:dyDescent="0.2">
      <c r="E130" s="117"/>
      <c r="F130" s="117"/>
      <c r="O130" s="58"/>
    </row>
    <row r="131" spans="5:15" ht="12.75" x14ac:dyDescent="0.2">
      <c r="E131" s="117"/>
      <c r="F131" s="117"/>
      <c r="O131" s="58"/>
    </row>
    <row r="132" spans="5:15" ht="12.75" x14ac:dyDescent="0.2">
      <c r="E132" s="117"/>
      <c r="F132" s="117"/>
      <c r="O132" s="58"/>
    </row>
    <row r="133" spans="5:15" ht="12.75" x14ac:dyDescent="0.2">
      <c r="E133" s="117"/>
      <c r="F133" s="117"/>
      <c r="O133" s="58"/>
    </row>
    <row r="134" spans="5:15" ht="12.75" x14ac:dyDescent="0.2">
      <c r="E134" s="117"/>
      <c r="F134" s="117"/>
      <c r="O134" s="58"/>
    </row>
    <row r="135" spans="5:15" ht="12.75" x14ac:dyDescent="0.2">
      <c r="E135" s="117"/>
      <c r="F135" s="117"/>
      <c r="O135" s="58"/>
    </row>
    <row r="136" spans="5:15" ht="12.75" x14ac:dyDescent="0.2">
      <c r="E136" s="117"/>
      <c r="F136" s="117"/>
      <c r="O136" s="58"/>
    </row>
    <row r="137" spans="5:15" ht="12.75" x14ac:dyDescent="0.2">
      <c r="E137" s="117"/>
      <c r="F137" s="117"/>
      <c r="O137" s="58"/>
    </row>
    <row r="138" spans="5:15" ht="12.75" x14ac:dyDescent="0.2">
      <c r="E138" s="117"/>
      <c r="F138" s="117"/>
      <c r="O138" s="58"/>
    </row>
    <row r="139" spans="5:15" ht="12.75" x14ac:dyDescent="0.2">
      <c r="E139" s="117"/>
      <c r="F139" s="117"/>
      <c r="O139" s="58"/>
    </row>
    <row r="140" spans="5:15" ht="12.75" x14ac:dyDescent="0.2">
      <c r="E140" s="117"/>
      <c r="F140" s="117"/>
      <c r="O140" s="58"/>
    </row>
    <row r="141" spans="5:15" ht="12.75" x14ac:dyDescent="0.2">
      <c r="E141" s="117"/>
      <c r="F141" s="117"/>
      <c r="O141" s="58"/>
    </row>
    <row r="142" spans="5:15" ht="12.75" x14ac:dyDescent="0.2">
      <c r="E142" s="117"/>
      <c r="F142" s="117"/>
      <c r="O142" s="58"/>
    </row>
    <row r="143" spans="5:15" ht="12.75" x14ac:dyDescent="0.2">
      <c r="E143" s="117"/>
      <c r="F143" s="117"/>
      <c r="O143" s="58"/>
    </row>
    <row r="144" spans="5:15" ht="12.75" x14ac:dyDescent="0.2">
      <c r="E144" s="117"/>
      <c r="F144" s="117"/>
      <c r="O144" s="58"/>
    </row>
    <row r="145" spans="5:15" ht="12.75" x14ac:dyDescent="0.2">
      <c r="E145" s="117"/>
      <c r="F145" s="117"/>
      <c r="O145" s="58"/>
    </row>
    <row r="146" spans="5:15" ht="12.75" x14ac:dyDescent="0.2">
      <c r="E146" s="117"/>
      <c r="F146" s="117"/>
      <c r="O146" s="58"/>
    </row>
    <row r="147" spans="5:15" ht="12.75" x14ac:dyDescent="0.2">
      <c r="E147" s="117"/>
      <c r="F147" s="117"/>
      <c r="O147" s="58"/>
    </row>
    <row r="148" spans="5:15" ht="12.75" x14ac:dyDescent="0.2">
      <c r="E148" s="117"/>
      <c r="F148" s="117"/>
      <c r="O148" s="58"/>
    </row>
    <row r="149" spans="5:15" ht="12.75" x14ac:dyDescent="0.2">
      <c r="E149" s="117"/>
      <c r="F149" s="117"/>
      <c r="O149" s="58"/>
    </row>
    <row r="150" spans="5:15" ht="12.75" x14ac:dyDescent="0.2">
      <c r="E150" s="117"/>
      <c r="F150" s="117"/>
      <c r="O150" s="58"/>
    </row>
    <row r="151" spans="5:15" ht="12.75" x14ac:dyDescent="0.2">
      <c r="E151" s="117"/>
      <c r="F151" s="117"/>
      <c r="O151" s="58"/>
    </row>
    <row r="152" spans="5:15" ht="12.75" x14ac:dyDescent="0.2">
      <c r="E152" s="117"/>
      <c r="F152" s="117"/>
      <c r="O152" s="58"/>
    </row>
    <row r="153" spans="5:15" ht="12.75" x14ac:dyDescent="0.2">
      <c r="E153" s="117"/>
      <c r="F153" s="117"/>
      <c r="O153" s="58"/>
    </row>
    <row r="154" spans="5:15" ht="12.75" x14ac:dyDescent="0.2">
      <c r="E154" s="117"/>
      <c r="F154" s="117"/>
      <c r="O154" s="58"/>
    </row>
    <row r="155" spans="5:15" ht="12.75" x14ac:dyDescent="0.2">
      <c r="E155" s="117"/>
      <c r="F155" s="117"/>
      <c r="O155" s="58"/>
    </row>
    <row r="156" spans="5:15" ht="12.75" x14ac:dyDescent="0.2">
      <c r="E156" s="117"/>
      <c r="F156" s="117"/>
      <c r="O156" s="58"/>
    </row>
    <row r="157" spans="5:15" ht="12.75" x14ac:dyDescent="0.2">
      <c r="E157" s="117"/>
      <c r="F157" s="117"/>
      <c r="O157" s="58"/>
    </row>
    <row r="158" spans="5:15" ht="12.75" x14ac:dyDescent="0.2">
      <c r="E158" s="117"/>
      <c r="F158" s="117"/>
      <c r="O158" s="58"/>
    </row>
    <row r="159" spans="5:15" ht="12.75" x14ac:dyDescent="0.2">
      <c r="E159" s="117"/>
      <c r="F159" s="117"/>
      <c r="O159" s="58"/>
    </row>
    <row r="160" spans="5:15" ht="12.75" x14ac:dyDescent="0.2">
      <c r="E160" s="117"/>
      <c r="F160" s="117"/>
      <c r="O160" s="58"/>
    </row>
    <row r="161" spans="5:15" ht="12.75" x14ac:dyDescent="0.2">
      <c r="E161" s="117"/>
      <c r="F161" s="117"/>
      <c r="O161" s="58"/>
    </row>
    <row r="162" spans="5:15" ht="12.75" x14ac:dyDescent="0.2">
      <c r="E162" s="117"/>
      <c r="F162" s="117"/>
      <c r="O162" s="58"/>
    </row>
    <row r="163" spans="5:15" ht="12.75" x14ac:dyDescent="0.2">
      <c r="E163" s="117"/>
      <c r="F163" s="117"/>
      <c r="O163" s="58"/>
    </row>
    <row r="164" spans="5:15" ht="12.75" x14ac:dyDescent="0.2">
      <c r="E164" s="117"/>
      <c r="F164" s="117"/>
      <c r="O164" s="58"/>
    </row>
    <row r="165" spans="5:15" ht="12.75" x14ac:dyDescent="0.2">
      <c r="E165" s="117"/>
      <c r="F165" s="117"/>
      <c r="O165" s="58"/>
    </row>
    <row r="166" spans="5:15" ht="12.75" x14ac:dyDescent="0.2">
      <c r="E166" s="117"/>
      <c r="F166" s="117"/>
      <c r="O166" s="58"/>
    </row>
    <row r="167" spans="5:15" ht="12.75" x14ac:dyDescent="0.2">
      <c r="E167" s="117"/>
      <c r="F167" s="117"/>
      <c r="O167" s="58"/>
    </row>
    <row r="168" spans="5:15" ht="12.75" x14ac:dyDescent="0.2">
      <c r="E168" s="117"/>
      <c r="F168" s="117"/>
      <c r="O168" s="58"/>
    </row>
    <row r="169" spans="5:15" ht="12.75" x14ac:dyDescent="0.2">
      <c r="E169" s="117"/>
      <c r="F169" s="117"/>
      <c r="O169" s="58"/>
    </row>
    <row r="170" spans="5:15" ht="12.75" x14ac:dyDescent="0.2">
      <c r="E170" s="117"/>
      <c r="F170" s="117"/>
      <c r="O170" s="58"/>
    </row>
    <row r="171" spans="5:15" ht="12.75" x14ac:dyDescent="0.2">
      <c r="E171" s="117"/>
      <c r="F171" s="117"/>
      <c r="O171" s="58"/>
    </row>
    <row r="172" spans="5:15" ht="12.75" x14ac:dyDescent="0.2">
      <c r="E172" s="117"/>
      <c r="F172" s="117"/>
      <c r="O172" s="58"/>
    </row>
    <row r="173" spans="5:15" ht="12.75" x14ac:dyDescent="0.2">
      <c r="E173" s="117"/>
      <c r="F173" s="117"/>
      <c r="O173" s="58"/>
    </row>
    <row r="174" spans="5:15" ht="12.75" x14ac:dyDescent="0.2">
      <c r="E174" s="117"/>
      <c r="F174" s="117"/>
      <c r="O174" s="58"/>
    </row>
    <row r="175" spans="5:15" ht="12.75" x14ac:dyDescent="0.2">
      <c r="E175" s="117"/>
      <c r="F175" s="117"/>
      <c r="O175" s="58"/>
    </row>
    <row r="176" spans="5:15" ht="12.75" x14ac:dyDescent="0.2">
      <c r="E176" s="117"/>
      <c r="F176" s="117"/>
      <c r="O176" s="58"/>
    </row>
    <row r="177" spans="5:15" ht="12.75" x14ac:dyDescent="0.2">
      <c r="E177" s="117"/>
      <c r="F177" s="117"/>
      <c r="O177" s="58"/>
    </row>
    <row r="178" spans="5:15" ht="12.75" x14ac:dyDescent="0.2">
      <c r="E178" s="117"/>
      <c r="F178" s="117"/>
      <c r="O178" s="58"/>
    </row>
    <row r="179" spans="5:15" ht="12.75" x14ac:dyDescent="0.2">
      <c r="E179" s="117"/>
      <c r="F179" s="117"/>
      <c r="O179" s="58"/>
    </row>
    <row r="180" spans="5:15" ht="12.75" x14ac:dyDescent="0.2">
      <c r="E180" s="117"/>
      <c r="F180" s="117"/>
      <c r="O180" s="58"/>
    </row>
    <row r="181" spans="5:15" ht="12.75" x14ac:dyDescent="0.2">
      <c r="E181" s="117"/>
      <c r="F181" s="117"/>
      <c r="O181" s="58"/>
    </row>
    <row r="182" spans="5:15" ht="12.75" x14ac:dyDescent="0.2">
      <c r="E182" s="117"/>
      <c r="F182" s="117"/>
      <c r="O182" s="58"/>
    </row>
    <row r="183" spans="5:15" ht="12.75" x14ac:dyDescent="0.2">
      <c r="E183" s="117"/>
      <c r="F183" s="117"/>
      <c r="O183" s="58"/>
    </row>
    <row r="184" spans="5:15" ht="12.75" x14ac:dyDescent="0.2">
      <c r="E184" s="117"/>
      <c r="F184" s="117"/>
      <c r="O184" s="58"/>
    </row>
    <row r="185" spans="5:15" ht="12.75" x14ac:dyDescent="0.2">
      <c r="E185" s="117"/>
      <c r="F185" s="117"/>
      <c r="O185" s="58"/>
    </row>
    <row r="186" spans="5:15" ht="12.75" x14ac:dyDescent="0.2">
      <c r="E186" s="117"/>
      <c r="F186" s="117"/>
      <c r="O186" s="58"/>
    </row>
    <row r="187" spans="5:15" ht="12.75" x14ac:dyDescent="0.2">
      <c r="E187" s="117"/>
      <c r="F187" s="117"/>
      <c r="O187" s="58"/>
    </row>
    <row r="188" spans="5:15" ht="12.75" x14ac:dyDescent="0.2">
      <c r="E188" s="117"/>
      <c r="F188" s="117"/>
      <c r="O188" s="58"/>
    </row>
    <row r="189" spans="5:15" ht="12.75" x14ac:dyDescent="0.2">
      <c r="E189" s="117"/>
      <c r="F189" s="117"/>
      <c r="O189" s="58"/>
    </row>
    <row r="190" spans="5:15" ht="12.75" x14ac:dyDescent="0.2">
      <c r="E190" s="117"/>
      <c r="F190" s="117"/>
      <c r="O190" s="58"/>
    </row>
    <row r="191" spans="5:15" ht="12.75" x14ac:dyDescent="0.2">
      <c r="E191" s="117"/>
      <c r="F191" s="117"/>
      <c r="O191" s="58"/>
    </row>
    <row r="192" spans="5:15" ht="12.75" x14ac:dyDescent="0.2">
      <c r="E192" s="117"/>
      <c r="F192" s="117"/>
      <c r="O192" s="58"/>
    </row>
    <row r="193" spans="5:15" ht="12.75" x14ac:dyDescent="0.2">
      <c r="E193" s="117"/>
      <c r="F193" s="117"/>
      <c r="O193" s="58"/>
    </row>
    <row r="194" spans="5:15" ht="12.75" x14ac:dyDescent="0.2">
      <c r="E194" s="117"/>
      <c r="F194" s="117"/>
      <c r="O194" s="58"/>
    </row>
    <row r="195" spans="5:15" ht="12.75" x14ac:dyDescent="0.2">
      <c r="E195" s="117"/>
      <c r="F195" s="117"/>
      <c r="O195" s="58"/>
    </row>
    <row r="196" spans="5:15" ht="12.75" x14ac:dyDescent="0.2">
      <c r="E196" s="117"/>
      <c r="F196" s="117"/>
      <c r="O196" s="58"/>
    </row>
    <row r="197" spans="5:15" ht="12.75" x14ac:dyDescent="0.2">
      <c r="E197" s="117"/>
      <c r="F197" s="117"/>
      <c r="O197" s="58"/>
    </row>
    <row r="198" spans="5:15" ht="12.75" x14ac:dyDescent="0.2">
      <c r="E198" s="117"/>
      <c r="F198" s="117"/>
      <c r="O198" s="58"/>
    </row>
    <row r="199" spans="5:15" ht="12.75" x14ac:dyDescent="0.2">
      <c r="E199" s="117"/>
      <c r="F199" s="117"/>
      <c r="O199" s="58"/>
    </row>
    <row r="200" spans="5:15" ht="12.75" x14ac:dyDescent="0.2">
      <c r="E200" s="117"/>
      <c r="F200" s="117"/>
      <c r="O200" s="58"/>
    </row>
    <row r="201" spans="5:15" ht="12.75" x14ac:dyDescent="0.2">
      <c r="E201" s="117"/>
      <c r="F201" s="117"/>
      <c r="O201" s="58"/>
    </row>
    <row r="202" spans="5:15" ht="12.75" x14ac:dyDescent="0.2">
      <c r="E202" s="117"/>
      <c r="F202" s="117"/>
      <c r="O202" s="58"/>
    </row>
    <row r="203" spans="5:15" ht="12.75" x14ac:dyDescent="0.2">
      <c r="E203" s="117"/>
      <c r="F203" s="117"/>
      <c r="O203" s="58"/>
    </row>
    <row r="204" spans="5:15" ht="12.75" x14ac:dyDescent="0.2">
      <c r="E204" s="117"/>
      <c r="F204" s="117"/>
      <c r="O204" s="58"/>
    </row>
    <row r="205" spans="5:15" ht="12.75" x14ac:dyDescent="0.2">
      <c r="E205" s="117"/>
      <c r="F205" s="117"/>
      <c r="O205" s="58"/>
    </row>
    <row r="206" spans="5:15" ht="12.75" x14ac:dyDescent="0.2">
      <c r="E206" s="117"/>
      <c r="F206" s="117"/>
      <c r="O206" s="58"/>
    </row>
    <row r="207" spans="5:15" ht="12.75" x14ac:dyDescent="0.2">
      <c r="E207" s="117"/>
      <c r="F207" s="117"/>
      <c r="O207" s="58"/>
    </row>
    <row r="208" spans="5:15" ht="12.75" x14ac:dyDescent="0.2">
      <c r="E208" s="117"/>
      <c r="F208" s="117"/>
      <c r="O208" s="58"/>
    </row>
    <row r="209" spans="5:15" ht="12.75" x14ac:dyDescent="0.2">
      <c r="E209" s="117"/>
      <c r="F209" s="117"/>
      <c r="O209" s="58"/>
    </row>
    <row r="210" spans="5:15" ht="12.75" x14ac:dyDescent="0.2">
      <c r="E210" s="117"/>
      <c r="F210" s="117"/>
      <c r="O210" s="58"/>
    </row>
    <row r="211" spans="5:15" ht="12.75" x14ac:dyDescent="0.2">
      <c r="E211" s="117"/>
      <c r="F211" s="117"/>
      <c r="O211" s="58"/>
    </row>
    <row r="212" spans="5:15" ht="12.75" x14ac:dyDescent="0.2">
      <c r="E212" s="117"/>
      <c r="F212" s="117"/>
      <c r="O212" s="58"/>
    </row>
    <row r="213" spans="5:15" ht="12.75" x14ac:dyDescent="0.2">
      <c r="E213" s="117"/>
      <c r="F213" s="117"/>
      <c r="O213" s="58"/>
    </row>
    <row r="214" spans="5:15" ht="12.75" x14ac:dyDescent="0.2">
      <c r="E214" s="117"/>
      <c r="F214" s="117"/>
      <c r="O214" s="58"/>
    </row>
    <row r="215" spans="5:15" ht="12.75" x14ac:dyDescent="0.2">
      <c r="E215" s="117"/>
      <c r="F215" s="117"/>
      <c r="O215" s="58"/>
    </row>
    <row r="216" spans="5:15" ht="12.75" x14ac:dyDescent="0.2">
      <c r="E216" s="117"/>
      <c r="F216" s="117"/>
      <c r="O216" s="58"/>
    </row>
    <row r="217" spans="5:15" ht="12.75" x14ac:dyDescent="0.2">
      <c r="E217" s="117"/>
      <c r="F217" s="117"/>
      <c r="O217" s="58"/>
    </row>
    <row r="218" spans="5:15" ht="12.75" x14ac:dyDescent="0.2">
      <c r="E218" s="117"/>
      <c r="F218" s="117"/>
      <c r="O218" s="58"/>
    </row>
    <row r="219" spans="5:15" ht="12.75" x14ac:dyDescent="0.2">
      <c r="E219" s="117"/>
      <c r="F219" s="117"/>
      <c r="O219" s="58"/>
    </row>
    <row r="220" spans="5:15" ht="12.75" x14ac:dyDescent="0.2">
      <c r="E220" s="117"/>
      <c r="F220" s="117"/>
      <c r="O220" s="58"/>
    </row>
    <row r="221" spans="5:15" ht="12.75" x14ac:dyDescent="0.2">
      <c r="E221" s="117"/>
      <c r="F221" s="117"/>
      <c r="O221" s="58"/>
    </row>
    <row r="222" spans="5:15" ht="12.75" x14ac:dyDescent="0.2">
      <c r="E222" s="117"/>
      <c r="F222" s="117"/>
      <c r="O222" s="58"/>
    </row>
    <row r="223" spans="5:15" ht="12.75" x14ac:dyDescent="0.2">
      <c r="E223" s="117"/>
      <c r="F223" s="117"/>
      <c r="O223" s="58"/>
    </row>
    <row r="224" spans="5:15" ht="12.75" x14ac:dyDescent="0.2">
      <c r="E224" s="117"/>
      <c r="F224" s="117"/>
      <c r="O224" s="58"/>
    </row>
    <row r="225" spans="5:15" ht="12.75" x14ac:dyDescent="0.2">
      <c r="E225" s="117"/>
      <c r="F225" s="117"/>
      <c r="O225" s="58"/>
    </row>
    <row r="226" spans="5:15" ht="12.75" x14ac:dyDescent="0.2">
      <c r="E226" s="117"/>
      <c r="F226" s="117"/>
      <c r="O226" s="58"/>
    </row>
    <row r="227" spans="5:15" ht="12.75" x14ac:dyDescent="0.2">
      <c r="E227" s="117"/>
      <c r="F227" s="117"/>
      <c r="O227" s="58"/>
    </row>
    <row r="228" spans="5:15" ht="12.75" x14ac:dyDescent="0.2">
      <c r="E228" s="117"/>
      <c r="F228" s="117"/>
      <c r="O228" s="58"/>
    </row>
    <row r="229" spans="5:15" ht="12.75" x14ac:dyDescent="0.2">
      <c r="E229" s="117"/>
      <c r="F229" s="117"/>
      <c r="O229" s="58"/>
    </row>
    <row r="230" spans="5:15" ht="12.75" x14ac:dyDescent="0.2">
      <c r="E230" s="117"/>
      <c r="F230" s="117"/>
      <c r="O230" s="58"/>
    </row>
    <row r="231" spans="5:15" ht="12.75" x14ac:dyDescent="0.2">
      <c r="E231" s="117"/>
      <c r="F231" s="117"/>
      <c r="O231" s="58"/>
    </row>
    <row r="232" spans="5:15" ht="12.75" x14ac:dyDescent="0.2">
      <c r="E232" s="117"/>
      <c r="F232" s="117"/>
      <c r="O232" s="58"/>
    </row>
    <row r="233" spans="5:15" ht="12.75" x14ac:dyDescent="0.2">
      <c r="E233" s="117"/>
      <c r="F233" s="117"/>
      <c r="O233" s="58"/>
    </row>
    <row r="234" spans="5:15" ht="12.75" x14ac:dyDescent="0.2">
      <c r="E234" s="117"/>
      <c r="F234" s="117"/>
      <c r="O234" s="58"/>
    </row>
    <row r="235" spans="5:15" ht="12.75" x14ac:dyDescent="0.2">
      <c r="E235" s="117"/>
      <c r="F235" s="117"/>
      <c r="O235" s="58"/>
    </row>
    <row r="236" spans="5:15" ht="12.75" x14ac:dyDescent="0.2">
      <c r="E236" s="117"/>
      <c r="F236" s="117"/>
      <c r="O236" s="58"/>
    </row>
    <row r="237" spans="5:15" ht="12.75" x14ac:dyDescent="0.2">
      <c r="E237" s="117"/>
      <c r="F237" s="117"/>
      <c r="O237" s="58"/>
    </row>
    <row r="238" spans="5:15" ht="12.75" x14ac:dyDescent="0.2">
      <c r="E238" s="117"/>
      <c r="F238" s="117"/>
      <c r="O238" s="58"/>
    </row>
    <row r="239" spans="5:15" ht="12.75" x14ac:dyDescent="0.2">
      <c r="E239" s="117"/>
      <c r="F239" s="117"/>
      <c r="O239" s="58"/>
    </row>
    <row r="240" spans="5:15" ht="12.75" x14ac:dyDescent="0.2">
      <c r="E240" s="117"/>
      <c r="F240" s="117"/>
      <c r="O240" s="58"/>
    </row>
    <row r="241" spans="5:15" ht="12.75" x14ac:dyDescent="0.2">
      <c r="E241" s="117"/>
      <c r="F241" s="117"/>
      <c r="O241" s="58"/>
    </row>
    <row r="242" spans="5:15" ht="12.75" x14ac:dyDescent="0.2">
      <c r="E242" s="117"/>
      <c r="F242" s="117"/>
      <c r="O242" s="58"/>
    </row>
    <row r="243" spans="5:15" ht="12.75" x14ac:dyDescent="0.2">
      <c r="E243" s="117"/>
      <c r="F243" s="117"/>
      <c r="O243" s="58"/>
    </row>
    <row r="244" spans="5:15" ht="12.75" x14ac:dyDescent="0.2">
      <c r="E244" s="117"/>
      <c r="F244" s="117"/>
      <c r="O244" s="58"/>
    </row>
    <row r="245" spans="5:15" ht="12.75" x14ac:dyDescent="0.2">
      <c r="E245" s="117"/>
      <c r="F245" s="117"/>
      <c r="O245" s="58"/>
    </row>
    <row r="246" spans="5:15" ht="12.75" x14ac:dyDescent="0.2">
      <c r="E246" s="117"/>
      <c r="F246" s="117"/>
      <c r="O246" s="58"/>
    </row>
    <row r="247" spans="5:15" ht="12.75" x14ac:dyDescent="0.2">
      <c r="E247" s="117"/>
      <c r="F247" s="117"/>
      <c r="O247" s="58"/>
    </row>
    <row r="248" spans="5:15" ht="12.75" x14ac:dyDescent="0.2">
      <c r="E248" s="117"/>
      <c r="F248" s="117"/>
      <c r="O248" s="58"/>
    </row>
    <row r="249" spans="5:15" ht="12.75" x14ac:dyDescent="0.2">
      <c r="E249" s="117"/>
      <c r="F249" s="117"/>
      <c r="O249" s="58"/>
    </row>
    <row r="250" spans="5:15" ht="12.75" x14ac:dyDescent="0.2">
      <c r="E250" s="117"/>
      <c r="F250" s="117"/>
      <c r="O250" s="58"/>
    </row>
    <row r="251" spans="5:15" ht="12.75" x14ac:dyDescent="0.2">
      <c r="E251" s="117"/>
      <c r="F251" s="117"/>
      <c r="O251" s="58"/>
    </row>
    <row r="252" spans="5:15" ht="12.75" x14ac:dyDescent="0.2">
      <c r="E252" s="117"/>
      <c r="F252" s="117"/>
      <c r="O252" s="58"/>
    </row>
    <row r="253" spans="5:15" ht="12.75" x14ac:dyDescent="0.2">
      <c r="E253" s="117"/>
      <c r="F253" s="117"/>
      <c r="O253" s="58"/>
    </row>
    <row r="254" spans="5:15" ht="12.75" x14ac:dyDescent="0.2">
      <c r="E254" s="117"/>
      <c r="F254" s="117"/>
      <c r="O254" s="58"/>
    </row>
    <row r="255" spans="5:15" ht="12.75" x14ac:dyDescent="0.2">
      <c r="E255" s="117"/>
      <c r="F255" s="117"/>
      <c r="O255" s="58"/>
    </row>
    <row r="256" spans="5:15" ht="12.75" x14ac:dyDescent="0.2">
      <c r="E256" s="117"/>
      <c r="F256" s="117"/>
      <c r="O256" s="58"/>
    </row>
    <row r="257" spans="5:15" ht="12.75" x14ac:dyDescent="0.2">
      <c r="E257" s="117"/>
      <c r="F257" s="117"/>
      <c r="O257" s="58"/>
    </row>
    <row r="258" spans="5:15" ht="12.75" x14ac:dyDescent="0.2">
      <c r="E258" s="117"/>
      <c r="F258" s="117"/>
      <c r="O258" s="58"/>
    </row>
    <row r="259" spans="5:15" ht="12.75" x14ac:dyDescent="0.2">
      <c r="E259" s="117"/>
      <c r="F259" s="117"/>
      <c r="O259" s="58"/>
    </row>
    <row r="260" spans="5:15" ht="12.75" x14ac:dyDescent="0.2">
      <c r="E260" s="117"/>
      <c r="F260" s="117"/>
      <c r="O260" s="58"/>
    </row>
    <row r="261" spans="5:15" ht="12.75" x14ac:dyDescent="0.2">
      <c r="E261" s="117"/>
      <c r="F261" s="117"/>
      <c r="O261" s="58"/>
    </row>
    <row r="262" spans="5:15" ht="12.75" x14ac:dyDescent="0.2">
      <c r="E262" s="117"/>
      <c r="F262" s="117"/>
      <c r="O262" s="58"/>
    </row>
    <row r="263" spans="5:15" ht="12.75" x14ac:dyDescent="0.2">
      <c r="E263" s="117"/>
      <c r="F263" s="117"/>
      <c r="O263" s="58"/>
    </row>
    <row r="264" spans="5:15" ht="12.75" x14ac:dyDescent="0.2">
      <c r="E264" s="117"/>
      <c r="F264" s="117"/>
      <c r="O264" s="58"/>
    </row>
    <row r="265" spans="5:15" ht="12.75" x14ac:dyDescent="0.2">
      <c r="E265" s="117"/>
      <c r="F265" s="117"/>
      <c r="O265" s="58"/>
    </row>
    <row r="266" spans="5:15" ht="12.75" x14ac:dyDescent="0.2">
      <c r="E266" s="117"/>
      <c r="F266" s="117"/>
      <c r="O266" s="58"/>
    </row>
    <row r="267" spans="5:15" ht="12.75" x14ac:dyDescent="0.2">
      <c r="E267" s="117"/>
      <c r="F267" s="117"/>
      <c r="O267" s="58"/>
    </row>
    <row r="268" spans="5:15" ht="12.75" x14ac:dyDescent="0.2">
      <c r="E268" s="117"/>
      <c r="F268" s="117"/>
      <c r="O268" s="58"/>
    </row>
    <row r="269" spans="5:15" ht="12.75" x14ac:dyDescent="0.2">
      <c r="E269" s="117"/>
      <c r="F269" s="117"/>
      <c r="O269" s="58"/>
    </row>
    <row r="270" spans="5:15" ht="12.75" x14ac:dyDescent="0.2">
      <c r="E270" s="117"/>
      <c r="F270" s="117"/>
      <c r="O270" s="58"/>
    </row>
    <row r="271" spans="5:15" ht="12.75" x14ac:dyDescent="0.2">
      <c r="E271" s="117"/>
      <c r="F271" s="117"/>
      <c r="O271" s="58"/>
    </row>
    <row r="272" spans="5:15" ht="12.75" x14ac:dyDescent="0.2">
      <c r="E272" s="117"/>
      <c r="F272" s="117"/>
      <c r="O272" s="58"/>
    </row>
    <row r="273" spans="5:15" ht="12.75" x14ac:dyDescent="0.2">
      <c r="E273" s="117"/>
      <c r="F273" s="117"/>
      <c r="O273" s="58"/>
    </row>
    <row r="274" spans="5:15" ht="12.75" x14ac:dyDescent="0.2">
      <c r="E274" s="117"/>
      <c r="F274" s="117"/>
      <c r="O274" s="58"/>
    </row>
    <row r="275" spans="5:15" ht="12.75" x14ac:dyDescent="0.2">
      <c r="E275" s="117"/>
      <c r="F275" s="117"/>
      <c r="O275" s="58"/>
    </row>
    <row r="276" spans="5:15" ht="12.75" x14ac:dyDescent="0.2">
      <c r="E276" s="117"/>
      <c r="F276" s="117"/>
      <c r="O276" s="58"/>
    </row>
    <row r="277" spans="5:15" ht="12.75" x14ac:dyDescent="0.2">
      <c r="E277" s="117"/>
      <c r="F277" s="117"/>
      <c r="O277" s="58"/>
    </row>
    <row r="278" spans="5:15" ht="12.75" x14ac:dyDescent="0.2">
      <c r="E278" s="117"/>
      <c r="F278" s="117"/>
      <c r="O278" s="58"/>
    </row>
    <row r="279" spans="5:15" ht="12.75" x14ac:dyDescent="0.2">
      <c r="E279" s="117"/>
      <c r="F279" s="117"/>
      <c r="O279" s="58"/>
    </row>
    <row r="280" spans="5:15" ht="12.75" x14ac:dyDescent="0.2">
      <c r="E280" s="117"/>
      <c r="F280" s="117"/>
      <c r="O280" s="58"/>
    </row>
    <row r="281" spans="5:15" ht="12.75" x14ac:dyDescent="0.2">
      <c r="E281" s="117"/>
      <c r="F281" s="117"/>
      <c r="O281" s="58"/>
    </row>
    <row r="282" spans="5:15" ht="12.75" x14ac:dyDescent="0.2">
      <c r="E282" s="117"/>
      <c r="F282" s="117"/>
      <c r="O282" s="58"/>
    </row>
    <row r="283" spans="5:15" ht="12.75" x14ac:dyDescent="0.2">
      <c r="E283" s="117"/>
      <c r="F283" s="117"/>
      <c r="O283" s="58"/>
    </row>
    <row r="284" spans="5:15" ht="12.75" x14ac:dyDescent="0.2">
      <c r="E284" s="117"/>
      <c r="F284" s="117"/>
      <c r="O284" s="58"/>
    </row>
    <row r="285" spans="5:15" ht="12.75" x14ac:dyDescent="0.2">
      <c r="E285" s="117"/>
      <c r="F285" s="117"/>
      <c r="O285" s="58"/>
    </row>
    <row r="286" spans="5:15" ht="12.75" x14ac:dyDescent="0.2">
      <c r="E286" s="117"/>
      <c r="F286" s="117"/>
      <c r="O286" s="58"/>
    </row>
    <row r="287" spans="5:15" ht="12.75" x14ac:dyDescent="0.2">
      <c r="E287" s="117"/>
      <c r="F287" s="117"/>
      <c r="O287" s="58"/>
    </row>
    <row r="288" spans="5:15" ht="12.75" x14ac:dyDescent="0.2">
      <c r="E288" s="117"/>
      <c r="F288" s="117"/>
      <c r="O288" s="58"/>
    </row>
    <row r="289" spans="5:15" ht="12.75" x14ac:dyDescent="0.2">
      <c r="E289" s="117"/>
      <c r="F289" s="117"/>
      <c r="O289" s="58"/>
    </row>
    <row r="290" spans="5:15" ht="12.75" x14ac:dyDescent="0.2">
      <c r="E290" s="117"/>
      <c r="F290" s="117"/>
      <c r="O290" s="58"/>
    </row>
    <row r="291" spans="5:15" ht="12.75" x14ac:dyDescent="0.2">
      <c r="E291" s="117"/>
      <c r="F291" s="117"/>
      <c r="O291" s="58"/>
    </row>
    <row r="292" spans="5:15" ht="12.75" x14ac:dyDescent="0.2">
      <c r="E292" s="117"/>
      <c r="F292" s="117"/>
      <c r="O292" s="58"/>
    </row>
    <row r="293" spans="5:15" ht="12.75" x14ac:dyDescent="0.2">
      <c r="E293" s="117"/>
      <c r="F293" s="117"/>
      <c r="O293" s="58"/>
    </row>
    <row r="294" spans="5:15" ht="12.75" x14ac:dyDescent="0.2">
      <c r="E294" s="117"/>
      <c r="F294" s="117"/>
      <c r="O294" s="58"/>
    </row>
    <row r="295" spans="5:15" ht="12.75" x14ac:dyDescent="0.2">
      <c r="E295" s="117"/>
      <c r="F295" s="117"/>
      <c r="O295" s="58"/>
    </row>
    <row r="296" spans="5:15" ht="12.75" x14ac:dyDescent="0.2">
      <c r="E296" s="117"/>
      <c r="F296" s="117"/>
      <c r="O296" s="58"/>
    </row>
    <row r="297" spans="5:15" ht="12.75" x14ac:dyDescent="0.2">
      <c r="E297" s="117"/>
      <c r="F297" s="117"/>
      <c r="O297" s="58"/>
    </row>
    <row r="298" spans="5:15" ht="12.75" x14ac:dyDescent="0.2">
      <c r="E298" s="117"/>
      <c r="F298" s="117"/>
      <c r="O298" s="58"/>
    </row>
    <row r="299" spans="5:15" ht="12.75" x14ac:dyDescent="0.2">
      <c r="E299" s="117"/>
      <c r="F299" s="117"/>
      <c r="O299" s="58"/>
    </row>
    <row r="300" spans="5:15" ht="12.75" x14ac:dyDescent="0.2">
      <c r="E300" s="117"/>
      <c r="F300" s="117"/>
      <c r="O300" s="58"/>
    </row>
    <row r="301" spans="5:15" ht="12.75" x14ac:dyDescent="0.2">
      <c r="E301" s="117"/>
      <c r="F301" s="117"/>
      <c r="O301" s="58"/>
    </row>
    <row r="302" spans="5:15" ht="12.75" x14ac:dyDescent="0.2">
      <c r="E302" s="117"/>
      <c r="F302" s="117"/>
      <c r="O302" s="58"/>
    </row>
    <row r="303" spans="5:15" ht="12.75" x14ac:dyDescent="0.2">
      <c r="E303" s="117"/>
      <c r="F303" s="117"/>
      <c r="O303" s="58"/>
    </row>
    <row r="304" spans="5:15" ht="12.75" x14ac:dyDescent="0.2">
      <c r="E304" s="117"/>
      <c r="F304" s="117"/>
      <c r="O304" s="58"/>
    </row>
    <row r="305" spans="5:15" ht="12.75" x14ac:dyDescent="0.2">
      <c r="E305" s="117"/>
      <c r="F305" s="117"/>
      <c r="O305" s="58"/>
    </row>
    <row r="306" spans="5:15" ht="12.75" x14ac:dyDescent="0.2">
      <c r="E306" s="117"/>
      <c r="F306" s="117"/>
      <c r="O306" s="58"/>
    </row>
    <row r="307" spans="5:15" ht="12.75" x14ac:dyDescent="0.2">
      <c r="E307" s="117"/>
      <c r="F307" s="117"/>
      <c r="O307" s="58"/>
    </row>
    <row r="308" spans="5:15" ht="12.75" x14ac:dyDescent="0.2">
      <c r="E308" s="117"/>
      <c r="F308" s="117"/>
      <c r="O308" s="58"/>
    </row>
    <row r="309" spans="5:15" ht="12.75" x14ac:dyDescent="0.2">
      <c r="E309" s="117"/>
      <c r="F309" s="117"/>
      <c r="O309" s="58"/>
    </row>
    <row r="310" spans="5:15" ht="12.75" x14ac:dyDescent="0.2">
      <c r="E310" s="117"/>
      <c r="F310" s="117"/>
      <c r="O310" s="58"/>
    </row>
    <row r="311" spans="5:15" ht="12.75" x14ac:dyDescent="0.2">
      <c r="E311" s="117"/>
      <c r="F311" s="117"/>
      <c r="O311" s="58"/>
    </row>
    <row r="312" spans="5:15" ht="12.75" x14ac:dyDescent="0.2">
      <c r="E312" s="117"/>
      <c r="F312" s="117"/>
      <c r="O312" s="58"/>
    </row>
    <row r="313" spans="5:15" ht="12.75" x14ac:dyDescent="0.2">
      <c r="E313" s="117"/>
      <c r="F313" s="117"/>
      <c r="O313" s="58"/>
    </row>
    <row r="314" spans="5:15" ht="12.75" x14ac:dyDescent="0.2">
      <c r="E314" s="117"/>
      <c r="F314" s="117"/>
      <c r="O314" s="58"/>
    </row>
    <row r="315" spans="5:15" ht="12.75" x14ac:dyDescent="0.2">
      <c r="E315" s="117"/>
      <c r="F315" s="117"/>
      <c r="O315" s="58"/>
    </row>
    <row r="316" spans="5:15" ht="12.75" x14ac:dyDescent="0.2">
      <c r="E316" s="117"/>
      <c r="F316" s="117"/>
      <c r="O316" s="58"/>
    </row>
    <row r="317" spans="5:15" ht="12.75" x14ac:dyDescent="0.2">
      <c r="E317" s="117"/>
      <c r="F317" s="117"/>
      <c r="O317" s="58"/>
    </row>
    <row r="318" spans="5:15" ht="12.75" x14ac:dyDescent="0.2">
      <c r="E318" s="117"/>
      <c r="F318" s="117"/>
      <c r="O318" s="58"/>
    </row>
    <row r="319" spans="5:15" ht="12.75" x14ac:dyDescent="0.2">
      <c r="E319" s="117"/>
      <c r="F319" s="117"/>
      <c r="O319" s="58"/>
    </row>
    <row r="320" spans="5:15" ht="12.75" x14ac:dyDescent="0.2">
      <c r="E320" s="117"/>
      <c r="F320" s="117"/>
      <c r="O320" s="58"/>
    </row>
    <row r="321" spans="5:15" ht="12.75" x14ac:dyDescent="0.2">
      <c r="E321" s="117"/>
      <c r="F321" s="117"/>
      <c r="O321" s="58"/>
    </row>
    <row r="322" spans="5:15" ht="12.75" x14ac:dyDescent="0.2">
      <c r="E322" s="117"/>
      <c r="F322" s="117"/>
      <c r="O322" s="58"/>
    </row>
    <row r="323" spans="5:15" ht="12.75" x14ac:dyDescent="0.2">
      <c r="E323" s="117"/>
      <c r="F323" s="117"/>
      <c r="O323" s="58"/>
    </row>
    <row r="324" spans="5:15" ht="12.75" x14ac:dyDescent="0.2">
      <c r="E324" s="117"/>
      <c r="F324" s="117"/>
      <c r="O324" s="58"/>
    </row>
    <row r="325" spans="5:15" ht="12.75" x14ac:dyDescent="0.2">
      <c r="E325" s="117"/>
      <c r="F325" s="117"/>
      <c r="O325" s="58"/>
    </row>
    <row r="326" spans="5:15" ht="12.75" x14ac:dyDescent="0.2">
      <c r="E326" s="117"/>
      <c r="F326" s="117"/>
      <c r="O326" s="58"/>
    </row>
    <row r="327" spans="5:15" ht="12.75" x14ac:dyDescent="0.2">
      <c r="E327" s="117"/>
      <c r="F327" s="117"/>
      <c r="O327" s="58"/>
    </row>
    <row r="328" spans="5:15" ht="12.75" x14ac:dyDescent="0.2">
      <c r="E328" s="117"/>
      <c r="F328" s="117"/>
      <c r="O328" s="58"/>
    </row>
    <row r="329" spans="5:15" ht="12.75" x14ac:dyDescent="0.2">
      <c r="E329" s="117"/>
      <c r="F329" s="117"/>
      <c r="O329" s="58"/>
    </row>
    <row r="330" spans="5:15" ht="12.75" x14ac:dyDescent="0.2">
      <c r="E330" s="117"/>
      <c r="F330" s="117"/>
      <c r="O330" s="58"/>
    </row>
    <row r="331" spans="5:15" ht="12.75" x14ac:dyDescent="0.2">
      <c r="E331" s="117"/>
      <c r="F331" s="117"/>
      <c r="O331" s="58"/>
    </row>
    <row r="332" spans="5:15" ht="12.75" x14ac:dyDescent="0.2">
      <c r="E332" s="117"/>
      <c r="F332" s="117"/>
      <c r="O332" s="58"/>
    </row>
    <row r="333" spans="5:15" ht="12.75" x14ac:dyDescent="0.2">
      <c r="E333" s="117"/>
      <c r="F333" s="117"/>
      <c r="O333" s="58"/>
    </row>
    <row r="334" spans="5:15" ht="12.75" x14ac:dyDescent="0.2">
      <c r="E334" s="117"/>
      <c r="F334" s="117"/>
      <c r="O334" s="58"/>
    </row>
    <row r="335" spans="5:15" ht="12.75" x14ac:dyDescent="0.2">
      <c r="E335" s="117"/>
      <c r="F335" s="117"/>
      <c r="O335" s="58"/>
    </row>
    <row r="336" spans="5:15" ht="12.75" x14ac:dyDescent="0.2">
      <c r="E336" s="117"/>
      <c r="F336" s="117"/>
      <c r="O336" s="58"/>
    </row>
    <row r="337" spans="5:15" ht="12.75" x14ac:dyDescent="0.2">
      <c r="E337" s="117"/>
      <c r="F337" s="117"/>
      <c r="O337" s="58"/>
    </row>
    <row r="338" spans="5:15" ht="12.75" x14ac:dyDescent="0.2">
      <c r="E338" s="117"/>
      <c r="F338" s="117"/>
      <c r="O338" s="58"/>
    </row>
    <row r="339" spans="5:15" ht="12.75" x14ac:dyDescent="0.2">
      <c r="E339" s="117"/>
      <c r="F339" s="117"/>
      <c r="O339" s="58"/>
    </row>
    <row r="340" spans="5:15" ht="12.75" x14ac:dyDescent="0.2">
      <c r="E340" s="117"/>
      <c r="F340" s="117"/>
      <c r="O340" s="58"/>
    </row>
    <row r="341" spans="5:15" ht="12.75" x14ac:dyDescent="0.2">
      <c r="E341" s="117"/>
      <c r="F341" s="117"/>
      <c r="O341" s="58"/>
    </row>
    <row r="342" spans="5:15" ht="12.75" x14ac:dyDescent="0.2">
      <c r="E342" s="117"/>
      <c r="F342" s="117"/>
      <c r="O342" s="58"/>
    </row>
    <row r="343" spans="5:15" ht="12.75" x14ac:dyDescent="0.2">
      <c r="E343" s="117"/>
      <c r="F343" s="117"/>
      <c r="O343" s="58"/>
    </row>
    <row r="344" spans="5:15" ht="12.75" x14ac:dyDescent="0.2">
      <c r="E344" s="117"/>
      <c r="F344" s="117"/>
      <c r="O344" s="58"/>
    </row>
    <row r="345" spans="5:15" ht="12.75" x14ac:dyDescent="0.2">
      <c r="E345" s="117"/>
      <c r="F345" s="117"/>
      <c r="O345" s="58"/>
    </row>
    <row r="346" spans="5:15" ht="12.75" x14ac:dyDescent="0.2">
      <c r="E346" s="117"/>
      <c r="F346" s="117"/>
      <c r="O346" s="58"/>
    </row>
    <row r="347" spans="5:15" ht="12.75" x14ac:dyDescent="0.2">
      <c r="E347" s="117"/>
      <c r="F347" s="117"/>
      <c r="O347" s="58"/>
    </row>
    <row r="348" spans="5:15" ht="12.75" x14ac:dyDescent="0.2">
      <c r="E348" s="117"/>
      <c r="F348" s="117"/>
      <c r="O348" s="58"/>
    </row>
    <row r="349" spans="5:15" ht="12.75" x14ac:dyDescent="0.2">
      <c r="E349" s="117"/>
      <c r="F349" s="117"/>
      <c r="O349" s="58"/>
    </row>
    <row r="350" spans="5:15" ht="12.75" x14ac:dyDescent="0.2">
      <c r="E350" s="117"/>
      <c r="F350" s="117"/>
      <c r="O350" s="58"/>
    </row>
    <row r="351" spans="5:15" ht="12.75" x14ac:dyDescent="0.2">
      <c r="E351" s="117"/>
      <c r="F351" s="117"/>
      <c r="O351" s="58"/>
    </row>
    <row r="352" spans="5:15" ht="12.75" x14ac:dyDescent="0.2">
      <c r="E352" s="117"/>
      <c r="F352" s="117"/>
      <c r="O352" s="58"/>
    </row>
    <row r="353" spans="5:15" ht="12.75" x14ac:dyDescent="0.2">
      <c r="E353" s="117"/>
      <c r="F353" s="117"/>
      <c r="O353" s="58"/>
    </row>
    <row r="354" spans="5:15" ht="12.75" x14ac:dyDescent="0.2">
      <c r="E354" s="117"/>
      <c r="F354" s="117"/>
      <c r="O354" s="58"/>
    </row>
    <row r="355" spans="5:15" ht="12.75" x14ac:dyDescent="0.2">
      <c r="E355" s="117"/>
      <c r="F355" s="117"/>
      <c r="O355" s="58"/>
    </row>
    <row r="356" spans="5:15" ht="12.75" x14ac:dyDescent="0.2">
      <c r="E356" s="117"/>
      <c r="F356" s="117"/>
      <c r="O356" s="58"/>
    </row>
    <row r="357" spans="5:15" ht="12.75" x14ac:dyDescent="0.2">
      <c r="E357" s="117"/>
      <c r="F357" s="117"/>
      <c r="O357" s="58"/>
    </row>
    <row r="358" spans="5:15" ht="12.75" x14ac:dyDescent="0.2">
      <c r="E358" s="117"/>
      <c r="F358" s="117"/>
      <c r="O358" s="58"/>
    </row>
    <row r="359" spans="5:15" ht="12.75" x14ac:dyDescent="0.2">
      <c r="E359" s="117"/>
      <c r="F359" s="117"/>
      <c r="O359" s="58"/>
    </row>
    <row r="360" spans="5:15" ht="12.75" x14ac:dyDescent="0.2">
      <c r="E360" s="117"/>
      <c r="F360" s="117"/>
      <c r="O360" s="58"/>
    </row>
    <row r="361" spans="5:15" ht="12.75" x14ac:dyDescent="0.2">
      <c r="E361" s="117"/>
      <c r="F361" s="117"/>
      <c r="O361" s="58"/>
    </row>
    <row r="362" spans="5:15" ht="12.75" x14ac:dyDescent="0.2">
      <c r="E362" s="117"/>
      <c r="F362" s="117"/>
      <c r="O362" s="58"/>
    </row>
    <row r="363" spans="5:15" ht="12.75" x14ac:dyDescent="0.2">
      <c r="E363" s="117"/>
      <c r="F363" s="117"/>
      <c r="O363" s="58"/>
    </row>
    <row r="364" spans="5:15" ht="12.75" x14ac:dyDescent="0.2">
      <c r="E364" s="117"/>
      <c r="F364" s="117"/>
      <c r="O364" s="58"/>
    </row>
    <row r="365" spans="5:15" ht="12.75" x14ac:dyDescent="0.2">
      <c r="E365" s="117"/>
      <c r="F365" s="117"/>
      <c r="O365" s="58"/>
    </row>
    <row r="366" spans="5:15" ht="12.75" x14ac:dyDescent="0.2">
      <c r="E366" s="117"/>
      <c r="F366" s="117"/>
      <c r="O366" s="58"/>
    </row>
    <row r="367" spans="5:15" ht="12.75" x14ac:dyDescent="0.2">
      <c r="E367" s="117"/>
      <c r="F367" s="117"/>
      <c r="O367" s="58"/>
    </row>
    <row r="368" spans="5:15" ht="12.75" x14ac:dyDescent="0.2">
      <c r="E368" s="117"/>
      <c r="F368" s="117"/>
      <c r="O368" s="58"/>
    </row>
    <row r="369" spans="5:15" ht="12.75" x14ac:dyDescent="0.2">
      <c r="E369" s="117"/>
      <c r="F369" s="117"/>
      <c r="O369" s="58"/>
    </row>
    <row r="370" spans="5:15" ht="12.75" x14ac:dyDescent="0.2">
      <c r="E370" s="117"/>
      <c r="F370" s="117"/>
      <c r="O370" s="58"/>
    </row>
    <row r="371" spans="5:15" ht="12.75" x14ac:dyDescent="0.2">
      <c r="E371" s="117"/>
      <c r="F371" s="117"/>
      <c r="O371" s="58"/>
    </row>
    <row r="372" spans="5:15" ht="12.75" x14ac:dyDescent="0.2">
      <c r="E372" s="117"/>
      <c r="F372" s="117"/>
      <c r="O372" s="58"/>
    </row>
    <row r="373" spans="5:15" ht="12.75" x14ac:dyDescent="0.2">
      <c r="E373" s="117"/>
      <c r="F373" s="117"/>
      <c r="O373" s="58"/>
    </row>
    <row r="374" spans="5:15" ht="12.75" x14ac:dyDescent="0.2">
      <c r="E374" s="117"/>
      <c r="F374" s="117"/>
      <c r="O374" s="58"/>
    </row>
    <row r="375" spans="5:15" ht="12.75" x14ac:dyDescent="0.2">
      <c r="E375" s="117"/>
      <c r="F375" s="117"/>
      <c r="O375" s="58"/>
    </row>
    <row r="376" spans="5:15" ht="12.75" x14ac:dyDescent="0.2">
      <c r="E376" s="117"/>
      <c r="F376" s="117"/>
      <c r="O376" s="58"/>
    </row>
    <row r="377" spans="5:15" ht="12.75" x14ac:dyDescent="0.2">
      <c r="E377" s="117"/>
      <c r="F377" s="117"/>
      <c r="O377" s="58"/>
    </row>
    <row r="378" spans="5:15" ht="12.75" x14ac:dyDescent="0.2">
      <c r="E378" s="117"/>
      <c r="F378" s="117"/>
      <c r="O378" s="58"/>
    </row>
    <row r="379" spans="5:15" ht="12.75" x14ac:dyDescent="0.2">
      <c r="E379" s="117"/>
      <c r="F379" s="117"/>
      <c r="O379" s="58"/>
    </row>
    <row r="380" spans="5:15" ht="12.75" x14ac:dyDescent="0.2">
      <c r="E380" s="117"/>
      <c r="F380" s="117"/>
      <c r="O380" s="58"/>
    </row>
    <row r="381" spans="5:15" ht="12.75" x14ac:dyDescent="0.2">
      <c r="E381" s="117"/>
      <c r="F381" s="117"/>
      <c r="O381" s="58"/>
    </row>
    <row r="382" spans="5:15" ht="12.75" x14ac:dyDescent="0.2">
      <c r="E382" s="117"/>
      <c r="F382" s="117"/>
      <c r="O382" s="58"/>
    </row>
    <row r="383" spans="5:15" ht="12.75" x14ac:dyDescent="0.2">
      <c r="E383" s="117"/>
      <c r="F383" s="117"/>
      <c r="O383" s="58"/>
    </row>
    <row r="384" spans="5:15" ht="12.75" x14ac:dyDescent="0.2">
      <c r="E384" s="117"/>
      <c r="F384" s="117"/>
      <c r="O384" s="58"/>
    </row>
    <row r="385" spans="5:15" ht="12.75" x14ac:dyDescent="0.2">
      <c r="E385" s="117"/>
      <c r="F385" s="117"/>
      <c r="O385" s="58"/>
    </row>
    <row r="386" spans="5:15" ht="12.75" x14ac:dyDescent="0.2">
      <c r="E386" s="117"/>
      <c r="F386" s="117"/>
      <c r="O386" s="58"/>
    </row>
    <row r="387" spans="5:15" ht="12.75" x14ac:dyDescent="0.2">
      <c r="E387" s="117"/>
      <c r="F387" s="117"/>
      <c r="O387" s="58"/>
    </row>
    <row r="388" spans="5:15" ht="12.75" x14ac:dyDescent="0.2">
      <c r="E388" s="117"/>
      <c r="F388" s="117"/>
      <c r="O388" s="58"/>
    </row>
    <row r="389" spans="5:15" ht="12.75" x14ac:dyDescent="0.2">
      <c r="E389" s="117"/>
      <c r="F389" s="117"/>
      <c r="O389" s="58"/>
    </row>
    <row r="390" spans="5:15" ht="12.75" x14ac:dyDescent="0.2">
      <c r="E390" s="117"/>
      <c r="F390" s="117"/>
      <c r="O390" s="58"/>
    </row>
    <row r="391" spans="5:15" ht="12.75" x14ac:dyDescent="0.2">
      <c r="E391" s="117"/>
      <c r="F391" s="117"/>
      <c r="O391" s="58"/>
    </row>
    <row r="392" spans="5:15" ht="12.75" x14ac:dyDescent="0.2">
      <c r="E392" s="117"/>
      <c r="F392" s="117"/>
      <c r="O392" s="58"/>
    </row>
    <row r="393" spans="5:15" ht="12.75" x14ac:dyDescent="0.2">
      <c r="E393" s="117"/>
      <c r="F393" s="117"/>
      <c r="O393" s="58"/>
    </row>
    <row r="394" spans="5:15" ht="12.75" x14ac:dyDescent="0.2">
      <c r="E394" s="117"/>
      <c r="F394" s="117"/>
      <c r="O394" s="58"/>
    </row>
    <row r="395" spans="5:15" ht="12.75" x14ac:dyDescent="0.2">
      <c r="E395" s="117"/>
      <c r="F395" s="117"/>
      <c r="O395" s="58"/>
    </row>
    <row r="396" spans="5:15" ht="12.75" x14ac:dyDescent="0.2">
      <c r="E396" s="117"/>
      <c r="F396" s="117"/>
      <c r="O396" s="58"/>
    </row>
    <row r="397" spans="5:15" ht="12.75" x14ac:dyDescent="0.2">
      <c r="E397" s="117"/>
      <c r="F397" s="117"/>
      <c r="O397" s="58"/>
    </row>
    <row r="398" spans="5:15" ht="12.75" x14ac:dyDescent="0.2">
      <c r="E398" s="117"/>
      <c r="F398" s="117"/>
      <c r="O398" s="58"/>
    </row>
    <row r="399" spans="5:15" ht="12.75" x14ac:dyDescent="0.2">
      <c r="E399" s="117"/>
      <c r="F399" s="117"/>
      <c r="O399" s="58"/>
    </row>
    <row r="400" spans="5:15" ht="12.75" x14ac:dyDescent="0.2">
      <c r="E400" s="117"/>
      <c r="F400" s="117"/>
      <c r="O400" s="58"/>
    </row>
    <row r="401" spans="5:15" ht="12.75" x14ac:dyDescent="0.2">
      <c r="E401" s="117"/>
      <c r="F401" s="117"/>
      <c r="O401" s="58"/>
    </row>
    <row r="402" spans="5:15" ht="12.75" x14ac:dyDescent="0.2">
      <c r="E402" s="117"/>
      <c r="F402" s="117"/>
      <c r="O402" s="58"/>
    </row>
    <row r="403" spans="5:15" ht="12.75" x14ac:dyDescent="0.2">
      <c r="E403" s="117"/>
      <c r="F403" s="117"/>
      <c r="O403" s="58"/>
    </row>
    <row r="404" spans="5:15" ht="12.75" x14ac:dyDescent="0.2">
      <c r="E404" s="117"/>
      <c r="F404" s="117"/>
      <c r="O404" s="58"/>
    </row>
    <row r="405" spans="5:15" ht="12.75" x14ac:dyDescent="0.2">
      <c r="E405" s="117"/>
      <c r="F405" s="117"/>
      <c r="O405" s="58"/>
    </row>
    <row r="406" spans="5:15" ht="12.75" x14ac:dyDescent="0.2">
      <c r="E406" s="117"/>
      <c r="F406" s="117"/>
      <c r="O406" s="58"/>
    </row>
    <row r="407" spans="5:15" ht="12.75" x14ac:dyDescent="0.2">
      <c r="E407" s="117"/>
      <c r="F407" s="117"/>
      <c r="O407" s="58"/>
    </row>
    <row r="408" spans="5:15" ht="12.75" x14ac:dyDescent="0.2">
      <c r="E408" s="117"/>
      <c r="F408" s="117"/>
      <c r="O408" s="58"/>
    </row>
    <row r="409" spans="5:15" ht="12.75" x14ac:dyDescent="0.2">
      <c r="E409" s="117"/>
      <c r="F409" s="117"/>
      <c r="O409" s="58"/>
    </row>
    <row r="410" spans="5:15" ht="12.75" x14ac:dyDescent="0.2">
      <c r="E410" s="117"/>
      <c r="F410" s="117"/>
      <c r="O410" s="58"/>
    </row>
    <row r="411" spans="5:15" ht="12.75" x14ac:dyDescent="0.2">
      <c r="E411" s="117"/>
      <c r="F411" s="117"/>
      <c r="O411" s="58"/>
    </row>
    <row r="412" spans="5:15" ht="12.75" x14ac:dyDescent="0.2">
      <c r="E412" s="117"/>
      <c r="F412" s="117"/>
      <c r="O412" s="58"/>
    </row>
    <row r="413" spans="5:15" ht="12.75" x14ac:dyDescent="0.2">
      <c r="E413" s="117"/>
      <c r="F413" s="117"/>
      <c r="O413" s="58"/>
    </row>
    <row r="414" spans="5:15" ht="12.75" x14ac:dyDescent="0.2">
      <c r="E414" s="117"/>
      <c r="F414" s="117"/>
      <c r="O414" s="58"/>
    </row>
    <row r="415" spans="5:15" ht="12.75" x14ac:dyDescent="0.2">
      <c r="E415" s="117"/>
      <c r="F415" s="117"/>
      <c r="O415" s="58"/>
    </row>
    <row r="416" spans="5:15" ht="12.75" x14ac:dyDescent="0.2">
      <c r="E416" s="117"/>
      <c r="F416" s="117"/>
      <c r="O416" s="58"/>
    </row>
    <row r="417" spans="5:15" ht="12.75" x14ac:dyDescent="0.2">
      <c r="E417" s="117"/>
      <c r="F417" s="117"/>
      <c r="O417" s="58"/>
    </row>
    <row r="418" spans="5:15" ht="12.75" x14ac:dyDescent="0.2">
      <c r="E418" s="117"/>
      <c r="F418" s="117"/>
      <c r="O418" s="58"/>
    </row>
    <row r="419" spans="5:15" ht="12.75" x14ac:dyDescent="0.2">
      <c r="E419" s="117"/>
      <c r="F419" s="117"/>
      <c r="O419" s="58"/>
    </row>
    <row r="420" spans="5:15" ht="12.75" x14ac:dyDescent="0.2">
      <c r="E420" s="117"/>
      <c r="F420" s="117"/>
      <c r="O420" s="58"/>
    </row>
    <row r="421" spans="5:15" ht="12.75" x14ac:dyDescent="0.2">
      <c r="E421" s="117"/>
      <c r="F421" s="117"/>
      <c r="O421" s="58"/>
    </row>
    <row r="422" spans="5:15" ht="12.75" x14ac:dyDescent="0.2">
      <c r="E422" s="117"/>
      <c r="F422" s="117"/>
      <c r="O422" s="58"/>
    </row>
    <row r="423" spans="5:15" ht="12.75" x14ac:dyDescent="0.2">
      <c r="E423" s="117"/>
      <c r="F423" s="117"/>
      <c r="O423" s="58"/>
    </row>
    <row r="424" spans="5:15" ht="12.75" x14ac:dyDescent="0.2">
      <c r="E424" s="117"/>
      <c r="F424" s="117"/>
      <c r="O424" s="58"/>
    </row>
    <row r="425" spans="5:15" ht="12.75" x14ac:dyDescent="0.2">
      <c r="E425" s="117"/>
      <c r="F425" s="117"/>
      <c r="O425" s="58"/>
    </row>
    <row r="426" spans="5:15" ht="12.75" x14ac:dyDescent="0.2">
      <c r="E426" s="117"/>
      <c r="F426" s="117"/>
      <c r="O426" s="58"/>
    </row>
    <row r="427" spans="5:15" ht="12.75" x14ac:dyDescent="0.2">
      <c r="E427" s="117"/>
      <c r="F427" s="117"/>
      <c r="O427" s="58"/>
    </row>
    <row r="428" spans="5:15" ht="12.75" x14ac:dyDescent="0.2">
      <c r="E428" s="117"/>
      <c r="F428" s="117"/>
      <c r="O428" s="58"/>
    </row>
    <row r="429" spans="5:15" ht="12.75" x14ac:dyDescent="0.2">
      <c r="E429" s="117"/>
      <c r="F429" s="117"/>
      <c r="O429" s="58"/>
    </row>
    <row r="430" spans="5:15" ht="12.75" x14ac:dyDescent="0.2">
      <c r="E430" s="117"/>
      <c r="F430" s="117"/>
      <c r="O430" s="58"/>
    </row>
    <row r="431" spans="5:15" ht="12.75" x14ac:dyDescent="0.2">
      <c r="E431" s="117"/>
      <c r="F431" s="117"/>
      <c r="O431" s="58"/>
    </row>
    <row r="432" spans="5:15" ht="12.75" x14ac:dyDescent="0.2">
      <c r="E432" s="117"/>
      <c r="F432" s="117"/>
      <c r="O432" s="58"/>
    </row>
    <row r="433" spans="5:15" ht="12.75" x14ac:dyDescent="0.2">
      <c r="E433" s="117"/>
      <c r="F433" s="117"/>
      <c r="O433" s="58"/>
    </row>
    <row r="434" spans="5:15" ht="12.75" x14ac:dyDescent="0.2">
      <c r="E434" s="117"/>
      <c r="F434" s="117"/>
      <c r="O434" s="58"/>
    </row>
    <row r="435" spans="5:15" ht="12.75" x14ac:dyDescent="0.2">
      <c r="E435" s="117"/>
      <c r="F435" s="117"/>
      <c r="O435" s="58"/>
    </row>
    <row r="436" spans="5:15" ht="12.75" x14ac:dyDescent="0.2">
      <c r="E436" s="117"/>
      <c r="F436" s="117"/>
      <c r="O436" s="58"/>
    </row>
    <row r="437" spans="5:15" ht="12.75" x14ac:dyDescent="0.2">
      <c r="E437" s="117"/>
      <c r="F437" s="117"/>
      <c r="O437" s="58"/>
    </row>
    <row r="438" spans="5:15" ht="12.75" x14ac:dyDescent="0.2">
      <c r="E438" s="117"/>
      <c r="F438" s="117"/>
      <c r="O438" s="58"/>
    </row>
    <row r="439" spans="5:15" ht="12.75" x14ac:dyDescent="0.2">
      <c r="E439" s="117"/>
      <c r="F439" s="117"/>
      <c r="O439" s="58"/>
    </row>
    <row r="440" spans="5:15" ht="12.75" x14ac:dyDescent="0.2">
      <c r="E440" s="117"/>
      <c r="F440" s="117"/>
      <c r="O440" s="58"/>
    </row>
    <row r="441" spans="5:15" ht="12.75" x14ac:dyDescent="0.2">
      <c r="E441" s="117"/>
      <c r="F441" s="117"/>
      <c r="O441" s="58"/>
    </row>
    <row r="442" spans="5:15" ht="12.75" x14ac:dyDescent="0.2">
      <c r="E442" s="117"/>
      <c r="F442" s="117"/>
      <c r="O442" s="58"/>
    </row>
    <row r="443" spans="5:15" ht="12.75" x14ac:dyDescent="0.2">
      <c r="E443" s="117"/>
      <c r="F443" s="117"/>
      <c r="O443" s="58"/>
    </row>
    <row r="444" spans="5:15" ht="12.75" x14ac:dyDescent="0.2">
      <c r="E444" s="117"/>
      <c r="F444" s="117"/>
      <c r="O444" s="58"/>
    </row>
    <row r="445" spans="5:15" ht="12.75" x14ac:dyDescent="0.2">
      <c r="E445" s="117"/>
      <c r="F445" s="117"/>
      <c r="O445" s="58"/>
    </row>
    <row r="446" spans="5:15" ht="12.75" x14ac:dyDescent="0.2">
      <c r="E446" s="117"/>
      <c r="F446" s="117"/>
      <c r="O446" s="58"/>
    </row>
    <row r="447" spans="5:15" ht="12.75" x14ac:dyDescent="0.2">
      <c r="E447" s="117"/>
      <c r="F447" s="117"/>
      <c r="O447" s="58"/>
    </row>
    <row r="448" spans="5:15" ht="12.75" x14ac:dyDescent="0.2">
      <c r="E448" s="117"/>
      <c r="F448" s="117"/>
      <c r="O448" s="58"/>
    </row>
    <row r="449" spans="5:15" ht="12.75" x14ac:dyDescent="0.2">
      <c r="E449" s="117"/>
      <c r="F449" s="117"/>
      <c r="O449" s="58"/>
    </row>
    <row r="450" spans="5:15" ht="12.75" x14ac:dyDescent="0.2">
      <c r="E450" s="117"/>
      <c r="F450" s="117"/>
      <c r="O450" s="58"/>
    </row>
    <row r="451" spans="5:15" ht="12.75" x14ac:dyDescent="0.2">
      <c r="E451" s="117"/>
      <c r="F451" s="117"/>
      <c r="O451" s="58"/>
    </row>
    <row r="452" spans="5:15" ht="12.75" x14ac:dyDescent="0.2">
      <c r="E452" s="117"/>
      <c r="F452" s="117"/>
      <c r="O452" s="58"/>
    </row>
    <row r="453" spans="5:15" ht="12.75" x14ac:dyDescent="0.2">
      <c r="E453" s="117"/>
      <c r="F453" s="117"/>
      <c r="O453" s="58"/>
    </row>
    <row r="454" spans="5:15" ht="12.75" x14ac:dyDescent="0.2">
      <c r="E454" s="117"/>
      <c r="F454" s="117"/>
      <c r="O454" s="58"/>
    </row>
    <row r="455" spans="5:15" ht="12.75" x14ac:dyDescent="0.2">
      <c r="E455" s="117"/>
      <c r="F455" s="117"/>
      <c r="O455" s="58"/>
    </row>
    <row r="456" spans="5:15" ht="12.75" x14ac:dyDescent="0.2">
      <c r="E456" s="117"/>
      <c r="F456" s="117"/>
      <c r="O456" s="58"/>
    </row>
    <row r="457" spans="5:15" ht="12.75" x14ac:dyDescent="0.2">
      <c r="E457" s="117"/>
      <c r="F457" s="117"/>
      <c r="O457" s="58"/>
    </row>
    <row r="458" spans="5:15" ht="12.75" x14ac:dyDescent="0.2">
      <c r="E458" s="117"/>
      <c r="F458" s="117"/>
      <c r="O458" s="58"/>
    </row>
    <row r="459" spans="5:15" ht="12.75" x14ac:dyDescent="0.2">
      <c r="E459" s="117"/>
      <c r="F459" s="117"/>
      <c r="O459" s="58"/>
    </row>
    <row r="460" spans="5:15" ht="12.75" x14ac:dyDescent="0.2">
      <c r="E460" s="117"/>
      <c r="F460" s="117"/>
      <c r="O460" s="58"/>
    </row>
    <row r="461" spans="5:15" ht="12.75" x14ac:dyDescent="0.2">
      <c r="E461" s="117"/>
      <c r="F461" s="117"/>
      <c r="O461" s="58"/>
    </row>
    <row r="462" spans="5:15" ht="12.75" x14ac:dyDescent="0.2">
      <c r="E462" s="117"/>
      <c r="F462" s="117"/>
      <c r="O462" s="58"/>
    </row>
    <row r="463" spans="5:15" ht="12.75" x14ac:dyDescent="0.2">
      <c r="E463" s="117"/>
      <c r="F463" s="117"/>
      <c r="O463" s="58"/>
    </row>
    <row r="464" spans="5:15" ht="12.75" x14ac:dyDescent="0.2">
      <c r="E464" s="117"/>
      <c r="F464" s="117"/>
      <c r="O464" s="58"/>
    </row>
    <row r="465" spans="5:15" ht="12.75" x14ac:dyDescent="0.2">
      <c r="E465" s="117"/>
      <c r="F465" s="117"/>
      <c r="O465" s="58"/>
    </row>
    <row r="466" spans="5:15" ht="12.75" x14ac:dyDescent="0.2">
      <c r="E466" s="117"/>
      <c r="F466" s="117"/>
      <c r="O466" s="58"/>
    </row>
    <row r="467" spans="5:15" ht="12.75" x14ac:dyDescent="0.2">
      <c r="E467" s="117"/>
      <c r="F467" s="117"/>
      <c r="O467" s="58"/>
    </row>
    <row r="468" spans="5:15" ht="12.75" x14ac:dyDescent="0.2">
      <c r="E468" s="117"/>
      <c r="F468" s="117"/>
      <c r="O468" s="58"/>
    </row>
    <row r="469" spans="5:15" ht="12.75" x14ac:dyDescent="0.2">
      <c r="E469" s="117"/>
      <c r="F469" s="117"/>
      <c r="O469" s="58"/>
    </row>
    <row r="470" spans="5:15" ht="12.75" x14ac:dyDescent="0.2">
      <c r="E470" s="117"/>
      <c r="F470" s="117"/>
      <c r="O470" s="58"/>
    </row>
    <row r="471" spans="5:15" ht="12.75" x14ac:dyDescent="0.2">
      <c r="E471" s="117"/>
      <c r="F471" s="117"/>
      <c r="O471" s="58"/>
    </row>
    <row r="472" spans="5:15" ht="12.75" x14ac:dyDescent="0.2">
      <c r="E472" s="117"/>
      <c r="F472" s="117"/>
      <c r="O472" s="58"/>
    </row>
    <row r="473" spans="5:15" ht="12.75" x14ac:dyDescent="0.2">
      <c r="E473" s="117"/>
      <c r="F473" s="117"/>
      <c r="O473" s="58"/>
    </row>
    <row r="474" spans="5:15" ht="12.75" x14ac:dyDescent="0.2">
      <c r="E474" s="117"/>
      <c r="F474" s="117"/>
      <c r="O474" s="58"/>
    </row>
    <row r="475" spans="5:15" ht="12.75" x14ac:dyDescent="0.2">
      <c r="E475" s="117"/>
      <c r="F475" s="117"/>
      <c r="O475" s="58"/>
    </row>
    <row r="476" spans="5:15" ht="12.75" x14ac:dyDescent="0.2">
      <c r="E476" s="117"/>
      <c r="F476" s="117"/>
      <c r="O476" s="58"/>
    </row>
    <row r="477" spans="5:15" ht="12.75" x14ac:dyDescent="0.2">
      <c r="E477" s="117"/>
      <c r="F477" s="117"/>
      <c r="O477" s="58"/>
    </row>
    <row r="478" spans="5:15" ht="12.75" x14ac:dyDescent="0.2">
      <c r="E478" s="117"/>
      <c r="F478" s="117"/>
      <c r="O478" s="58"/>
    </row>
    <row r="479" spans="5:15" ht="12.75" x14ac:dyDescent="0.2">
      <c r="E479" s="117"/>
      <c r="F479" s="117"/>
      <c r="O479" s="58"/>
    </row>
    <row r="480" spans="5:15" ht="12.75" x14ac:dyDescent="0.2">
      <c r="E480" s="117"/>
      <c r="F480" s="117"/>
      <c r="O480" s="58"/>
    </row>
    <row r="481" spans="5:15" ht="12.75" x14ac:dyDescent="0.2">
      <c r="E481" s="117"/>
      <c r="F481" s="117"/>
      <c r="O481" s="58"/>
    </row>
    <row r="482" spans="5:15" ht="12.75" x14ac:dyDescent="0.2">
      <c r="E482" s="117"/>
      <c r="F482" s="117"/>
      <c r="O482" s="58"/>
    </row>
    <row r="483" spans="5:15" ht="12.75" x14ac:dyDescent="0.2">
      <c r="E483" s="117"/>
      <c r="F483" s="117"/>
      <c r="O483" s="58"/>
    </row>
    <row r="484" spans="5:15" ht="12.75" x14ac:dyDescent="0.2">
      <c r="E484" s="117"/>
      <c r="F484" s="117"/>
      <c r="O484" s="58"/>
    </row>
    <row r="485" spans="5:15" ht="12.75" x14ac:dyDescent="0.2">
      <c r="E485" s="117"/>
      <c r="F485" s="117"/>
      <c r="O485" s="58"/>
    </row>
    <row r="486" spans="5:15" ht="12.75" x14ac:dyDescent="0.2">
      <c r="E486" s="117"/>
      <c r="F486" s="117"/>
      <c r="O486" s="58"/>
    </row>
    <row r="487" spans="5:15" ht="12.75" x14ac:dyDescent="0.2">
      <c r="E487" s="117"/>
      <c r="F487" s="117"/>
      <c r="O487" s="58"/>
    </row>
    <row r="488" spans="5:15" ht="12.75" x14ac:dyDescent="0.2">
      <c r="E488" s="117"/>
      <c r="F488" s="117"/>
      <c r="O488" s="58"/>
    </row>
    <row r="489" spans="5:15" ht="12.75" x14ac:dyDescent="0.2">
      <c r="E489" s="117"/>
      <c r="F489" s="117"/>
      <c r="O489" s="58"/>
    </row>
    <row r="490" spans="5:15" ht="12.75" x14ac:dyDescent="0.2">
      <c r="E490" s="117"/>
      <c r="F490" s="117"/>
      <c r="O490" s="58"/>
    </row>
    <row r="491" spans="5:15" ht="12.75" x14ac:dyDescent="0.2">
      <c r="E491" s="117"/>
      <c r="F491" s="117"/>
      <c r="O491" s="58"/>
    </row>
    <row r="492" spans="5:15" ht="12.75" x14ac:dyDescent="0.2">
      <c r="E492" s="117"/>
      <c r="F492" s="117"/>
      <c r="O492" s="58"/>
    </row>
    <row r="493" spans="5:15" ht="12.75" x14ac:dyDescent="0.2">
      <c r="E493" s="117"/>
      <c r="F493" s="117"/>
      <c r="O493" s="58"/>
    </row>
    <row r="494" spans="5:15" ht="12.75" x14ac:dyDescent="0.2">
      <c r="E494" s="117"/>
      <c r="F494" s="117"/>
      <c r="O494" s="58"/>
    </row>
    <row r="495" spans="5:15" ht="12.75" x14ac:dyDescent="0.2">
      <c r="E495" s="117"/>
      <c r="F495" s="117"/>
      <c r="O495" s="58"/>
    </row>
    <row r="496" spans="5:15" ht="12.75" x14ac:dyDescent="0.2">
      <c r="E496" s="117"/>
      <c r="F496" s="117"/>
      <c r="O496" s="58"/>
    </row>
    <row r="497" spans="5:15" ht="12.75" x14ac:dyDescent="0.2">
      <c r="E497" s="117"/>
      <c r="F497" s="117"/>
      <c r="O497" s="58"/>
    </row>
    <row r="498" spans="5:15" ht="12.75" x14ac:dyDescent="0.2">
      <c r="E498" s="117"/>
      <c r="F498" s="117"/>
      <c r="O498" s="58"/>
    </row>
    <row r="499" spans="5:15" ht="12.75" x14ac:dyDescent="0.2">
      <c r="E499" s="117"/>
      <c r="F499" s="117"/>
      <c r="O499" s="58"/>
    </row>
    <row r="500" spans="5:15" ht="12.75" x14ac:dyDescent="0.2">
      <c r="E500" s="117"/>
      <c r="F500" s="117"/>
      <c r="O500" s="58"/>
    </row>
    <row r="501" spans="5:15" ht="12.75" x14ac:dyDescent="0.2">
      <c r="E501" s="117"/>
      <c r="F501" s="117"/>
      <c r="O501" s="58"/>
    </row>
    <row r="502" spans="5:15" ht="12.75" x14ac:dyDescent="0.2">
      <c r="E502" s="117"/>
      <c r="F502" s="117"/>
      <c r="O502" s="58"/>
    </row>
    <row r="503" spans="5:15" ht="12.75" x14ac:dyDescent="0.2">
      <c r="E503" s="117"/>
      <c r="F503" s="117"/>
      <c r="O503" s="58"/>
    </row>
    <row r="504" spans="5:15" ht="12.75" x14ac:dyDescent="0.2">
      <c r="E504" s="117"/>
      <c r="F504" s="117"/>
      <c r="O504" s="58"/>
    </row>
    <row r="505" spans="5:15" ht="12.75" x14ac:dyDescent="0.2">
      <c r="E505" s="117"/>
      <c r="F505" s="117"/>
      <c r="O505" s="58"/>
    </row>
    <row r="506" spans="5:15" ht="12.75" x14ac:dyDescent="0.2">
      <c r="E506" s="117"/>
      <c r="F506" s="117"/>
      <c r="O506" s="58"/>
    </row>
    <row r="507" spans="5:15" ht="12.75" x14ac:dyDescent="0.2">
      <c r="E507" s="117"/>
      <c r="F507" s="117"/>
      <c r="O507" s="58"/>
    </row>
    <row r="508" spans="5:15" ht="12.75" x14ac:dyDescent="0.2">
      <c r="E508" s="117"/>
      <c r="F508" s="117"/>
      <c r="O508" s="58"/>
    </row>
    <row r="509" spans="5:15" ht="12.75" x14ac:dyDescent="0.2">
      <c r="E509" s="117"/>
      <c r="F509" s="117"/>
      <c r="O509" s="58"/>
    </row>
    <row r="510" spans="5:15" ht="12.75" x14ac:dyDescent="0.2">
      <c r="E510" s="117"/>
      <c r="F510" s="117"/>
      <c r="O510" s="58"/>
    </row>
    <row r="511" spans="5:15" ht="12.75" x14ac:dyDescent="0.2">
      <c r="E511" s="117"/>
      <c r="F511" s="117"/>
      <c r="O511" s="58"/>
    </row>
    <row r="512" spans="5:15" ht="12.75" x14ac:dyDescent="0.2">
      <c r="E512" s="117"/>
      <c r="F512" s="117"/>
      <c r="O512" s="58"/>
    </row>
    <row r="513" spans="5:15" ht="12.75" x14ac:dyDescent="0.2">
      <c r="E513" s="117"/>
      <c r="F513" s="117"/>
      <c r="O513" s="58"/>
    </row>
    <row r="514" spans="5:15" ht="12.75" x14ac:dyDescent="0.2">
      <c r="E514" s="117"/>
      <c r="F514" s="117"/>
      <c r="O514" s="58"/>
    </row>
    <row r="515" spans="5:15" ht="12.75" x14ac:dyDescent="0.2">
      <c r="E515" s="117"/>
      <c r="F515" s="117"/>
      <c r="O515" s="58"/>
    </row>
    <row r="516" spans="5:15" ht="12.75" x14ac:dyDescent="0.2">
      <c r="E516" s="117"/>
      <c r="F516" s="117"/>
      <c r="O516" s="58"/>
    </row>
    <row r="517" spans="5:15" ht="12.75" x14ac:dyDescent="0.2">
      <c r="E517" s="117"/>
      <c r="F517" s="117"/>
      <c r="O517" s="58"/>
    </row>
    <row r="518" spans="5:15" ht="12.75" x14ac:dyDescent="0.2">
      <c r="E518" s="117"/>
      <c r="F518" s="117"/>
      <c r="O518" s="58"/>
    </row>
    <row r="519" spans="5:15" ht="12.75" x14ac:dyDescent="0.2">
      <c r="E519" s="117"/>
      <c r="F519" s="117"/>
      <c r="O519" s="58"/>
    </row>
    <row r="520" spans="5:15" ht="12.75" x14ac:dyDescent="0.2">
      <c r="E520" s="117"/>
      <c r="F520" s="117"/>
      <c r="O520" s="58"/>
    </row>
    <row r="521" spans="5:15" ht="12.75" x14ac:dyDescent="0.2">
      <c r="E521" s="117"/>
      <c r="F521" s="117"/>
      <c r="O521" s="58"/>
    </row>
    <row r="522" spans="5:15" ht="12.75" x14ac:dyDescent="0.2">
      <c r="E522" s="117"/>
      <c r="F522" s="117"/>
      <c r="O522" s="58"/>
    </row>
    <row r="523" spans="5:15" ht="12.75" x14ac:dyDescent="0.2">
      <c r="E523" s="117"/>
      <c r="F523" s="117"/>
      <c r="O523" s="58"/>
    </row>
    <row r="524" spans="5:15" ht="12.75" x14ac:dyDescent="0.2">
      <c r="E524" s="117"/>
      <c r="F524" s="117"/>
      <c r="O524" s="58"/>
    </row>
    <row r="525" spans="5:15" ht="12.75" x14ac:dyDescent="0.2">
      <c r="E525" s="117"/>
      <c r="F525" s="117"/>
      <c r="O525" s="58"/>
    </row>
    <row r="526" spans="5:15" ht="12.75" x14ac:dyDescent="0.2">
      <c r="E526" s="117"/>
      <c r="F526" s="117"/>
      <c r="O526" s="58"/>
    </row>
    <row r="527" spans="5:15" ht="12.75" x14ac:dyDescent="0.2">
      <c r="E527" s="117"/>
      <c r="F527" s="117"/>
      <c r="O527" s="58"/>
    </row>
    <row r="528" spans="5:15" ht="12.75" x14ac:dyDescent="0.2">
      <c r="E528" s="117"/>
      <c r="F528" s="117"/>
      <c r="O528" s="58"/>
    </row>
    <row r="529" spans="5:15" ht="12.75" x14ac:dyDescent="0.2">
      <c r="E529" s="117"/>
      <c r="F529" s="117"/>
      <c r="O529" s="58"/>
    </row>
    <row r="530" spans="5:15" ht="12.75" x14ac:dyDescent="0.2">
      <c r="E530" s="117"/>
      <c r="F530" s="117"/>
      <c r="O530" s="58"/>
    </row>
    <row r="531" spans="5:15" ht="12.75" x14ac:dyDescent="0.2">
      <c r="E531" s="117"/>
      <c r="F531" s="117"/>
      <c r="O531" s="58"/>
    </row>
    <row r="532" spans="5:15" ht="12.75" x14ac:dyDescent="0.2">
      <c r="E532" s="117"/>
      <c r="F532" s="117"/>
      <c r="O532" s="58"/>
    </row>
    <row r="533" spans="5:15" ht="12.75" x14ac:dyDescent="0.2">
      <c r="E533" s="117"/>
      <c r="F533" s="117"/>
      <c r="O533" s="58"/>
    </row>
    <row r="534" spans="5:15" ht="12.75" x14ac:dyDescent="0.2">
      <c r="E534" s="117"/>
      <c r="F534" s="117"/>
      <c r="O534" s="58"/>
    </row>
    <row r="535" spans="5:15" ht="12.75" x14ac:dyDescent="0.2">
      <c r="E535" s="117"/>
      <c r="F535" s="117"/>
      <c r="O535" s="58"/>
    </row>
    <row r="536" spans="5:15" ht="12.75" x14ac:dyDescent="0.2">
      <c r="E536" s="117"/>
      <c r="F536" s="117"/>
      <c r="O536" s="58"/>
    </row>
    <row r="537" spans="5:15" ht="12.75" x14ac:dyDescent="0.2">
      <c r="E537" s="117"/>
      <c r="F537" s="117"/>
      <c r="O537" s="58"/>
    </row>
    <row r="538" spans="5:15" ht="12.75" x14ac:dyDescent="0.2">
      <c r="E538" s="117"/>
      <c r="F538" s="117"/>
      <c r="O538" s="58"/>
    </row>
    <row r="539" spans="5:15" ht="12.75" x14ac:dyDescent="0.2">
      <c r="E539" s="117"/>
      <c r="F539" s="117"/>
      <c r="O539" s="58"/>
    </row>
    <row r="540" spans="5:15" ht="12.75" x14ac:dyDescent="0.2">
      <c r="E540" s="117"/>
      <c r="F540" s="117"/>
      <c r="O540" s="58"/>
    </row>
    <row r="541" spans="5:15" ht="12.75" x14ac:dyDescent="0.2">
      <c r="E541" s="117"/>
      <c r="F541" s="117"/>
      <c r="O541" s="58"/>
    </row>
    <row r="542" spans="5:15" ht="12.75" x14ac:dyDescent="0.2">
      <c r="E542" s="117"/>
      <c r="F542" s="117"/>
      <c r="O542" s="58"/>
    </row>
    <row r="543" spans="5:15" ht="12.75" x14ac:dyDescent="0.2">
      <c r="E543" s="117"/>
      <c r="F543" s="117"/>
      <c r="O543" s="58"/>
    </row>
    <row r="544" spans="5:15" ht="12.75" x14ac:dyDescent="0.2">
      <c r="E544" s="117"/>
      <c r="F544" s="117"/>
      <c r="O544" s="58"/>
    </row>
    <row r="545" spans="5:15" ht="12.75" x14ac:dyDescent="0.2">
      <c r="E545" s="117"/>
      <c r="F545" s="117"/>
      <c r="O545" s="58"/>
    </row>
    <row r="546" spans="5:15" ht="12.75" x14ac:dyDescent="0.2">
      <c r="E546" s="117"/>
      <c r="F546" s="117"/>
      <c r="O546" s="58"/>
    </row>
    <row r="547" spans="5:15" ht="12.75" x14ac:dyDescent="0.2">
      <c r="E547" s="117"/>
      <c r="F547" s="117"/>
      <c r="O547" s="58"/>
    </row>
    <row r="548" spans="5:15" ht="12.75" x14ac:dyDescent="0.2">
      <c r="E548" s="117"/>
      <c r="F548" s="117"/>
      <c r="O548" s="58"/>
    </row>
    <row r="549" spans="5:15" ht="12.75" x14ac:dyDescent="0.2">
      <c r="E549" s="117"/>
      <c r="F549" s="117"/>
      <c r="O549" s="58"/>
    </row>
    <row r="550" spans="5:15" ht="12.75" x14ac:dyDescent="0.2">
      <c r="E550" s="117"/>
      <c r="F550" s="117"/>
      <c r="O550" s="58"/>
    </row>
    <row r="551" spans="5:15" ht="12.75" x14ac:dyDescent="0.2">
      <c r="E551" s="117"/>
      <c r="F551" s="117"/>
      <c r="O551" s="58"/>
    </row>
    <row r="552" spans="5:15" ht="12.75" x14ac:dyDescent="0.2">
      <c r="E552" s="117"/>
      <c r="F552" s="117"/>
      <c r="O552" s="58"/>
    </row>
    <row r="553" spans="5:15" ht="12.75" x14ac:dyDescent="0.2">
      <c r="E553" s="117"/>
      <c r="F553" s="117"/>
      <c r="O553" s="58"/>
    </row>
    <row r="554" spans="5:15" ht="12.75" x14ac:dyDescent="0.2">
      <c r="E554" s="117"/>
      <c r="F554" s="117"/>
      <c r="O554" s="58"/>
    </row>
    <row r="555" spans="5:15" ht="12.75" x14ac:dyDescent="0.2">
      <c r="E555" s="117"/>
      <c r="F555" s="117"/>
      <c r="O555" s="58"/>
    </row>
    <row r="556" spans="5:15" ht="12.75" x14ac:dyDescent="0.2">
      <c r="E556" s="117"/>
      <c r="F556" s="117"/>
      <c r="O556" s="58"/>
    </row>
    <row r="557" spans="5:15" ht="12.75" x14ac:dyDescent="0.2">
      <c r="E557" s="117"/>
      <c r="F557" s="117"/>
      <c r="O557" s="58"/>
    </row>
    <row r="558" spans="5:15" ht="12.75" x14ac:dyDescent="0.2">
      <c r="E558" s="117"/>
      <c r="F558" s="117"/>
      <c r="O558" s="58"/>
    </row>
    <row r="559" spans="5:15" ht="12.75" x14ac:dyDescent="0.2">
      <c r="E559" s="117"/>
      <c r="F559" s="117"/>
      <c r="O559" s="58"/>
    </row>
    <row r="560" spans="5:15" ht="12.75" x14ac:dyDescent="0.2">
      <c r="E560" s="117"/>
      <c r="F560" s="117"/>
      <c r="O560" s="58"/>
    </row>
    <row r="561" spans="5:15" ht="12.75" x14ac:dyDescent="0.2">
      <c r="E561" s="117"/>
      <c r="F561" s="117"/>
      <c r="O561" s="58"/>
    </row>
    <row r="562" spans="5:15" ht="12.75" x14ac:dyDescent="0.2">
      <c r="E562" s="117"/>
      <c r="F562" s="117"/>
      <c r="O562" s="58"/>
    </row>
    <row r="563" spans="5:15" ht="12.75" x14ac:dyDescent="0.2">
      <c r="E563" s="117"/>
      <c r="F563" s="117"/>
      <c r="O563" s="58"/>
    </row>
    <row r="564" spans="5:15" ht="12.75" x14ac:dyDescent="0.2">
      <c r="E564" s="117"/>
      <c r="F564" s="117"/>
      <c r="O564" s="58"/>
    </row>
    <row r="565" spans="5:15" ht="12.75" x14ac:dyDescent="0.2">
      <c r="E565" s="117"/>
      <c r="F565" s="117"/>
      <c r="O565" s="58"/>
    </row>
    <row r="566" spans="5:15" ht="12.75" x14ac:dyDescent="0.2">
      <c r="E566" s="117"/>
      <c r="F566" s="117"/>
      <c r="O566" s="58"/>
    </row>
    <row r="567" spans="5:15" ht="12.75" x14ac:dyDescent="0.2">
      <c r="E567" s="117"/>
      <c r="F567" s="117"/>
      <c r="O567" s="58"/>
    </row>
    <row r="568" spans="5:15" ht="12.75" x14ac:dyDescent="0.2">
      <c r="E568" s="117"/>
      <c r="F568" s="117"/>
      <c r="O568" s="58"/>
    </row>
    <row r="569" spans="5:15" ht="12.75" x14ac:dyDescent="0.2">
      <c r="E569" s="117"/>
      <c r="F569" s="117"/>
      <c r="O569" s="58"/>
    </row>
    <row r="570" spans="5:15" ht="12.75" x14ac:dyDescent="0.2">
      <c r="E570" s="117"/>
      <c r="F570" s="117"/>
      <c r="O570" s="58"/>
    </row>
    <row r="571" spans="5:15" ht="12.75" x14ac:dyDescent="0.2">
      <c r="E571" s="117"/>
      <c r="F571" s="117"/>
      <c r="O571" s="58"/>
    </row>
    <row r="572" spans="5:15" ht="12.75" x14ac:dyDescent="0.2">
      <c r="E572" s="117"/>
      <c r="F572" s="117"/>
      <c r="O572" s="58"/>
    </row>
    <row r="573" spans="5:15" ht="12.75" x14ac:dyDescent="0.2">
      <c r="E573" s="117"/>
      <c r="F573" s="117"/>
      <c r="O573" s="58"/>
    </row>
    <row r="574" spans="5:15" ht="12.75" x14ac:dyDescent="0.2">
      <c r="E574" s="117"/>
      <c r="F574" s="117"/>
      <c r="O574" s="58"/>
    </row>
    <row r="575" spans="5:15" ht="12.75" x14ac:dyDescent="0.2">
      <c r="E575" s="117"/>
      <c r="F575" s="117"/>
      <c r="O575" s="58"/>
    </row>
    <row r="576" spans="5:15" ht="12.75" x14ac:dyDescent="0.2">
      <c r="E576" s="117"/>
      <c r="F576" s="117"/>
      <c r="O576" s="58"/>
    </row>
    <row r="577" spans="5:15" ht="12.75" x14ac:dyDescent="0.2">
      <c r="E577" s="117"/>
      <c r="F577" s="117"/>
      <c r="O577" s="58"/>
    </row>
    <row r="578" spans="5:15" ht="12.75" x14ac:dyDescent="0.2">
      <c r="E578" s="117"/>
      <c r="F578" s="117"/>
      <c r="O578" s="58"/>
    </row>
    <row r="579" spans="5:15" ht="12.75" x14ac:dyDescent="0.2">
      <c r="E579" s="117"/>
      <c r="F579" s="117"/>
      <c r="O579" s="58"/>
    </row>
    <row r="580" spans="5:15" ht="12.75" x14ac:dyDescent="0.2">
      <c r="E580" s="117"/>
      <c r="F580" s="117"/>
      <c r="O580" s="58"/>
    </row>
    <row r="581" spans="5:15" ht="12.75" x14ac:dyDescent="0.2">
      <c r="E581" s="117"/>
      <c r="F581" s="117"/>
      <c r="O581" s="58"/>
    </row>
    <row r="582" spans="5:15" ht="12.75" x14ac:dyDescent="0.2">
      <c r="E582" s="117"/>
      <c r="F582" s="117"/>
      <c r="O582" s="58"/>
    </row>
    <row r="583" spans="5:15" ht="12.75" x14ac:dyDescent="0.2">
      <c r="E583" s="117"/>
      <c r="F583" s="117"/>
      <c r="O583" s="58"/>
    </row>
    <row r="584" spans="5:15" ht="12.75" x14ac:dyDescent="0.2">
      <c r="E584" s="117"/>
      <c r="F584" s="117"/>
      <c r="O584" s="58"/>
    </row>
    <row r="585" spans="5:15" ht="12.75" x14ac:dyDescent="0.2">
      <c r="E585" s="117"/>
      <c r="F585" s="117"/>
      <c r="O585" s="58"/>
    </row>
    <row r="586" spans="5:15" ht="12.75" x14ac:dyDescent="0.2">
      <c r="E586" s="117"/>
      <c r="F586" s="117"/>
      <c r="O586" s="58"/>
    </row>
    <row r="587" spans="5:15" ht="12.75" x14ac:dyDescent="0.2">
      <c r="E587" s="117"/>
      <c r="F587" s="117"/>
      <c r="O587" s="58"/>
    </row>
    <row r="588" spans="5:15" ht="12.75" x14ac:dyDescent="0.2">
      <c r="E588" s="117"/>
      <c r="F588" s="117"/>
      <c r="O588" s="58"/>
    </row>
    <row r="589" spans="5:15" ht="12.75" x14ac:dyDescent="0.2">
      <c r="E589" s="117"/>
      <c r="F589" s="117"/>
      <c r="O589" s="58"/>
    </row>
    <row r="590" spans="5:15" ht="12.75" x14ac:dyDescent="0.2">
      <c r="E590" s="117"/>
      <c r="F590" s="117"/>
      <c r="O590" s="58"/>
    </row>
    <row r="591" spans="5:15" ht="12.75" x14ac:dyDescent="0.2">
      <c r="E591" s="117"/>
      <c r="F591" s="117"/>
      <c r="O591" s="58"/>
    </row>
    <row r="592" spans="5:15" ht="12.75" x14ac:dyDescent="0.2">
      <c r="E592" s="117"/>
      <c r="F592" s="117"/>
      <c r="O592" s="58"/>
    </row>
    <row r="593" spans="5:15" ht="12.75" x14ac:dyDescent="0.2">
      <c r="E593" s="117"/>
      <c r="F593" s="117"/>
      <c r="O593" s="58"/>
    </row>
    <row r="594" spans="5:15" ht="12.75" x14ac:dyDescent="0.2">
      <c r="E594" s="117"/>
      <c r="F594" s="117"/>
      <c r="O594" s="58"/>
    </row>
    <row r="595" spans="5:15" ht="12.75" x14ac:dyDescent="0.2">
      <c r="E595" s="117"/>
      <c r="F595" s="117"/>
      <c r="O595" s="58"/>
    </row>
    <row r="596" spans="5:15" ht="12.75" x14ac:dyDescent="0.2">
      <c r="E596" s="117"/>
      <c r="F596" s="117"/>
      <c r="O596" s="58"/>
    </row>
    <row r="597" spans="5:15" ht="12.75" x14ac:dyDescent="0.2">
      <c r="E597" s="117"/>
      <c r="F597" s="117"/>
      <c r="O597" s="58"/>
    </row>
    <row r="598" spans="5:15" ht="12.75" x14ac:dyDescent="0.2">
      <c r="E598" s="117"/>
      <c r="F598" s="117"/>
      <c r="O598" s="58"/>
    </row>
    <row r="599" spans="5:15" ht="12.75" x14ac:dyDescent="0.2">
      <c r="E599" s="117"/>
      <c r="F599" s="117"/>
      <c r="O599" s="58"/>
    </row>
    <row r="600" spans="5:15" ht="12.75" x14ac:dyDescent="0.2">
      <c r="E600" s="117"/>
      <c r="F600" s="117"/>
      <c r="O600" s="58"/>
    </row>
    <row r="601" spans="5:15" ht="12.75" x14ac:dyDescent="0.2">
      <c r="E601" s="117"/>
      <c r="F601" s="117"/>
      <c r="O601" s="58"/>
    </row>
    <row r="602" spans="5:15" ht="12.75" x14ac:dyDescent="0.2">
      <c r="E602" s="117"/>
      <c r="F602" s="117"/>
      <c r="O602" s="58"/>
    </row>
    <row r="603" spans="5:15" ht="12.75" x14ac:dyDescent="0.2">
      <c r="E603" s="117"/>
      <c r="F603" s="117"/>
      <c r="O603" s="58"/>
    </row>
    <row r="604" spans="5:15" ht="12.75" x14ac:dyDescent="0.2">
      <c r="E604" s="117"/>
      <c r="F604" s="117"/>
      <c r="O604" s="58"/>
    </row>
    <row r="605" spans="5:15" ht="12.75" x14ac:dyDescent="0.2">
      <c r="E605" s="117"/>
      <c r="F605" s="117"/>
      <c r="O605" s="58"/>
    </row>
    <row r="606" spans="5:15" ht="12.75" x14ac:dyDescent="0.2">
      <c r="E606" s="117"/>
      <c r="F606" s="117"/>
      <c r="O606" s="58"/>
    </row>
    <row r="607" spans="5:15" ht="12.75" x14ac:dyDescent="0.2">
      <c r="E607" s="117"/>
      <c r="F607" s="117"/>
      <c r="O607" s="58"/>
    </row>
    <row r="608" spans="5:15" ht="12.75" x14ac:dyDescent="0.2">
      <c r="E608" s="117"/>
      <c r="F608" s="117"/>
      <c r="O608" s="58"/>
    </row>
    <row r="609" spans="5:15" ht="12.75" x14ac:dyDescent="0.2">
      <c r="E609" s="117"/>
      <c r="F609" s="117"/>
      <c r="O609" s="58"/>
    </row>
    <row r="610" spans="5:15" ht="12.75" x14ac:dyDescent="0.2">
      <c r="E610" s="117"/>
      <c r="F610" s="117"/>
      <c r="O610" s="58"/>
    </row>
    <row r="611" spans="5:15" ht="12.75" x14ac:dyDescent="0.2">
      <c r="E611" s="117"/>
      <c r="F611" s="117"/>
      <c r="O611" s="58"/>
    </row>
    <row r="612" spans="5:15" ht="12.75" x14ac:dyDescent="0.2">
      <c r="E612" s="117"/>
      <c r="F612" s="117"/>
      <c r="O612" s="58"/>
    </row>
    <row r="613" spans="5:15" ht="12.75" x14ac:dyDescent="0.2">
      <c r="E613" s="117"/>
      <c r="F613" s="117"/>
      <c r="O613" s="58"/>
    </row>
    <row r="614" spans="5:15" ht="12.75" x14ac:dyDescent="0.2">
      <c r="E614" s="117"/>
      <c r="F614" s="117"/>
      <c r="O614" s="58"/>
    </row>
    <row r="615" spans="5:15" ht="12.75" x14ac:dyDescent="0.2">
      <c r="E615" s="117"/>
      <c r="F615" s="117"/>
      <c r="O615" s="58"/>
    </row>
    <row r="616" spans="5:15" ht="12.75" x14ac:dyDescent="0.2">
      <c r="E616" s="117"/>
      <c r="F616" s="117"/>
      <c r="O616" s="58"/>
    </row>
    <row r="617" spans="5:15" ht="12.75" x14ac:dyDescent="0.2">
      <c r="E617" s="117"/>
      <c r="F617" s="117"/>
      <c r="O617" s="58"/>
    </row>
    <row r="618" spans="5:15" ht="12.75" x14ac:dyDescent="0.2">
      <c r="E618" s="117"/>
      <c r="F618" s="117"/>
      <c r="O618" s="58"/>
    </row>
    <row r="619" spans="5:15" ht="12.75" x14ac:dyDescent="0.2">
      <c r="E619" s="117"/>
      <c r="F619" s="117"/>
      <c r="O619" s="58"/>
    </row>
    <row r="620" spans="5:15" ht="12.75" x14ac:dyDescent="0.2">
      <c r="E620" s="117"/>
      <c r="F620" s="117"/>
      <c r="O620" s="58"/>
    </row>
    <row r="621" spans="5:15" ht="12.75" x14ac:dyDescent="0.2">
      <c r="E621" s="117"/>
      <c r="F621" s="117"/>
      <c r="O621" s="58"/>
    </row>
    <row r="622" spans="5:15" ht="12.75" x14ac:dyDescent="0.2">
      <c r="E622" s="117"/>
      <c r="F622" s="117"/>
      <c r="O622" s="58"/>
    </row>
    <row r="623" spans="5:15" ht="12.75" x14ac:dyDescent="0.2">
      <c r="E623" s="117"/>
      <c r="F623" s="117"/>
      <c r="O623" s="58"/>
    </row>
    <row r="624" spans="5:15" ht="12.75" x14ac:dyDescent="0.2">
      <c r="E624" s="117"/>
      <c r="F624" s="117"/>
      <c r="O624" s="58"/>
    </row>
    <row r="625" spans="5:15" ht="12.75" x14ac:dyDescent="0.2">
      <c r="E625" s="117"/>
      <c r="F625" s="117"/>
      <c r="O625" s="58"/>
    </row>
    <row r="626" spans="5:15" ht="12.75" x14ac:dyDescent="0.2">
      <c r="E626" s="117"/>
      <c r="F626" s="117"/>
      <c r="O626" s="58"/>
    </row>
    <row r="627" spans="5:15" ht="12.75" x14ac:dyDescent="0.2">
      <c r="E627" s="117"/>
      <c r="F627" s="117"/>
      <c r="O627" s="58"/>
    </row>
    <row r="628" spans="5:15" ht="12.75" x14ac:dyDescent="0.2">
      <c r="E628" s="117"/>
      <c r="F628" s="117"/>
      <c r="O628" s="58"/>
    </row>
    <row r="629" spans="5:15" ht="12.75" x14ac:dyDescent="0.2">
      <c r="E629" s="117"/>
      <c r="F629" s="117"/>
      <c r="O629" s="58"/>
    </row>
    <row r="630" spans="5:15" ht="12.75" x14ac:dyDescent="0.2">
      <c r="E630" s="117"/>
      <c r="F630" s="117"/>
      <c r="O630" s="58"/>
    </row>
    <row r="631" spans="5:15" ht="12.75" x14ac:dyDescent="0.2">
      <c r="E631" s="117"/>
      <c r="F631" s="117"/>
      <c r="O631" s="58"/>
    </row>
    <row r="632" spans="5:15" ht="12.75" x14ac:dyDescent="0.2">
      <c r="E632" s="117"/>
      <c r="F632" s="117"/>
      <c r="O632" s="58"/>
    </row>
    <row r="633" spans="5:15" ht="12.75" x14ac:dyDescent="0.2">
      <c r="E633" s="117"/>
      <c r="F633" s="117"/>
      <c r="O633" s="58"/>
    </row>
    <row r="634" spans="5:15" ht="12.75" x14ac:dyDescent="0.2">
      <c r="E634" s="117"/>
      <c r="F634" s="117"/>
      <c r="O634" s="58"/>
    </row>
    <row r="635" spans="5:15" ht="12.75" x14ac:dyDescent="0.2">
      <c r="E635" s="117"/>
      <c r="F635" s="117"/>
      <c r="O635" s="58"/>
    </row>
    <row r="636" spans="5:15" ht="12.75" x14ac:dyDescent="0.2">
      <c r="E636" s="117"/>
      <c r="F636" s="117"/>
      <c r="O636" s="58"/>
    </row>
    <row r="637" spans="5:15" ht="12.75" x14ac:dyDescent="0.2">
      <c r="E637" s="117"/>
      <c r="F637" s="117"/>
      <c r="O637" s="58"/>
    </row>
    <row r="638" spans="5:15" ht="12.75" x14ac:dyDescent="0.2">
      <c r="E638" s="117"/>
      <c r="F638" s="117"/>
      <c r="O638" s="58"/>
    </row>
    <row r="639" spans="5:15" ht="12.75" x14ac:dyDescent="0.2">
      <c r="E639" s="117"/>
      <c r="F639" s="117"/>
      <c r="O639" s="58"/>
    </row>
    <row r="640" spans="5:15" ht="12.75" x14ac:dyDescent="0.2">
      <c r="E640" s="117"/>
      <c r="F640" s="117"/>
      <c r="O640" s="58"/>
    </row>
    <row r="641" spans="5:15" ht="12.75" x14ac:dyDescent="0.2">
      <c r="E641" s="117"/>
      <c r="F641" s="117"/>
      <c r="O641" s="58"/>
    </row>
    <row r="642" spans="5:15" ht="12.75" x14ac:dyDescent="0.2">
      <c r="E642" s="117"/>
      <c r="F642" s="117"/>
      <c r="O642" s="58"/>
    </row>
    <row r="643" spans="5:15" ht="12.75" x14ac:dyDescent="0.2">
      <c r="E643" s="117"/>
      <c r="F643" s="117"/>
      <c r="O643" s="58"/>
    </row>
    <row r="644" spans="5:15" ht="12.75" x14ac:dyDescent="0.2">
      <c r="E644" s="117"/>
      <c r="F644" s="117"/>
      <c r="O644" s="58"/>
    </row>
    <row r="645" spans="5:15" ht="12.75" x14ac:dyDescent="0.2">
      <c r="E645" s="117"/>
      <c r="F645" s="117"/>
      <c r="O645" s="58"/>
    </row>
    <row r="646" spans="5:15" ht="12.75" x14ac:dyDescent="0.2">
      <c r="E646" s="117"/>
      <c r="F646" s="117"/>
      <c r="O646" s="58"/>
    </row>
    <row r="647" spans="5:15" ht="12.75" x14ac:dyDescent="0.2">
      <c r="E647" s="117"/>
      <c r="F647" s="117"/>
      <c r="O647" s="58"/>
    </row>
    <row r="648" spans="5:15" ht="12.75" x14ac:dyDescent="0.2">
      <c r="E648" s="117"/>
      <c r="F648" s="117"/>
      <c r="O648" s="58"/>
    </row>
    <row r="649" spans="5:15" ht="12.75" x14ac:dyDescent="0.2">
      <c r="E649" s="117"/>
      <c r="F649" s="117"/>
      <c r="O649" s="58"/>
    </row>
    <row r="650" spans="5:15" ht="12.75" x14ac:dyDescent="0.2">
      <c r="E650" s="117"/>
      <c r="F650" s="117"/>
      <c r="O650" s="58"/>
    </row>
    <row r="651" spans="5:15" ht="12.75" x14ac:dyDescent="0.2">
      <c r="E651" s="117"/>
      <c r="F651" s="117"/>
      <c r="O651" s="58"/>
    </row>
    <row r="652" spans="5:15" ht="12.75" x14ac:dyDescent="0.2">
      <c r="E652" s="117"/>
      <c r="F652" s="117"/>
      <c r="O652" s="58"/>
    </row>
    <row r="653" spans="5:15" ht="12.75" x14ac:dyDescent="0.2">
      <c r="E653" s="117"/>
      <c r="F653" s="117"/>
      <c r="O653" s="58"/>
    </row>
    <row r="654" spans="5:15" ht="12.75" x14ac:dyDescent="0.2">
      <c r="E654" s="117"/>
      <c r="F654" s="117"/>
      <c r="O654" s="58"/>
    </row>
    <row r="655" spans="5:15" ht="12.75" x14ac:dyDescent="0.2">
      <c r="E655" s="117"/>
      <c r="F655" s="117"/>
      <c r="O655" s="58"/>
    </row>
    <row r="656" spans="5:15" ht="12.75" x14ac:dyDescent="0.2">
      <c r="E656" s="117"/>
      <c r="F656" s="117"/>
      <c r="O656" s="58"/>
    </row>
    <row r="657" spans="5:15" ht="12.75" x14ac:dyDescent="0.2">
      <c r="E657" s="117"/>
      <c r="F657" s="117"/>
      <c r="O657" s="58"/>
    </row>
    <row r="658" spans="5:15" ht="12.75" x14ac:dyDescent="0.2">
      <c r="E658" s="117"/>
      <c r="F658" s="117"/>
      <c r="O658" s="58"/>
    </row>
    <row r="659" spans="5:15" ht="12.75" x14ac:dyDescent="0.2">
      <c r="E659" s="117"/>
      <c r="F659" s="117"/>
      <c r="O659" s="58"/>
    </row>
    <row r="660" spans="5:15" ht="12.75" x14ac:dyDescent="0.2">
      <c r="E660" s="117"/>
      <c r="F660" s="117"/>
      <c r="O660" s="58"/>
    </row>
    <row r="661" spans="5:15" ht="12.75" x14ac:dyDescent="0.2">
      <c r="E661" s="117"/>
      <c r="F661" s="117"/>
      <c r="O661" s="58"/>
    </row>
    <row r="662" spans="5:15" ht="12.75" x14ac:dyDescent="0.2">
      <c r="E662" s="117"/>
      <c r="F662" s="117"/>
      <c r="O662" s="58"/>
    </row>
    <row r="663" spans="5:15" ht="12.75" x14ac:dyDescent="0.2">
      <c r="E663" s="117"/>
      <c r="F663" s="117"/>
      <c r="O663" s="58"/>
    </row>
    <row r="664" spans="5:15" ht="12.75" x14ac:dyDescent="0.2">
      <c r="E664" s="117"/>
      <c r="F664" s="117"/>
      <c r="O664" s="58"/>
    </row>
    <row r="665" spans="5:15" ht="12.75" x14ac:dyDescent="0.2">
      <c r="E665" s="117"/>
      <c r="F665" s="117"/>
      <c r="O665" s="58"/>
    </row>
    <row r="666" spans="5:15" ht="12.75" x14ac:dyDescent="0.2">
      <c r="E666" s="117"/>
      <c r="F666" s="117"/>
      <c r="O666" s="58"/>
    </row>
    <row r="667" spans="5:15" ht="12.75" x14ac:dyDescent="0.2">
      <c r="E667" s="117"/>
      <c r="F667" s="117"/>
      <c r="O667" s="58"/>
    </row>
    <row r="668" spans="5:15" ht="12.75" x14ac:dyDescent="0.2">
      <c r="E668" s="117"/>
      <c r="F668" s="117"/>
      <c r="O668" s="58"/>
    </row>
    <row r="669" spans="5:15" ht="12.75" x14ac:dyDescent="0.2">
      <c r="E669" s="117"/>
      <c r="F669" s="117"/>
      <c r="O669" s="58"/>
    </row>
    <row r="670" spans="5:15" ht="12.75" x14ac:dyDescent="0.2">
      <c r="E670" s="117"/>
      <c r="F670" s="117"/>
      <c r="O670" s="58"/>
    </row>
    <row r="671" spans="5:15" ht="12.75" x14ac:dyDescent="0.2">
      <c r="E671" s="117"/>
      <c r="F671" s="117"/>
      <c r="O671" s="58"/>
    </row>
    <row r="672" spans="5:15" ht="12.75" x14ac:dyDescent="0.2">
      <c r="E672" s="117"/>
      <c r="F672" s="117"/>
      <c r="O672" s="58"/>
    </row>
    <row r="673" spans="5:15" ht="12.75" x14ac:dyDescent="0.2">
      <c r="E673" s="117"/>
      <c r="F673" s="117"/>
      <c r="O673" s="58"/>
    </row>
    <row r="674" spans="5:15" ht="12.75" x14ac:dyDescent="0.2">
      <c r="E674" s="117"/>
      <c r="F674" s="117"/>
      <c r="O674" s="58"/>
    </row>
    <row r="675" spans="5:15" ht="12.75" x14ac:dyDescent="0.2">
      <c r="E675" s="117"/>
      <c r="F675" s="117"/>
      <c r="O675" s="58"/>
    </row>
    <row r="676" spans="5:15" ht="12.75" x14ac:dyDescent="0.2">
      <c r="E676" s="117"/>
      <c r="F676" s="117"/>
      <c r="O676" s="58"/>
    </row>
    <row r="677" spans="5:15" ht="12.75" x14ac:dyDescent="0.2">
      <c r="E677" s="117"/>
      <c r="F677" s="117"/>
      <c r="O677" s="58"/>
    </row>
    <row r="678" spans="5:15" ht="12.75" x14ac:dyDescent="0.2">
      <c r="E678" s="117"/>
      <c r="F678" s="117"/>
      <c r="O678" s="58"/>
    </row>
    <row r="679" spans="5:15" ht="12.75" x14ac:dyDescent="0.2">
      <c r="E679" s="117"/>
      <c r="F679" s="117"/>
      <c r="O679" s="58"/>
    </row>
    <row r="680" spans="5:15" ht="12.75" x14ac:dyDescent="0.2">
      <c r="E680" s="117"/>
      <c r="F680" s="117"/>
      <c r="O680" s="58"/>
    </row>
    <row r="681" spans="5:15" ht="12.75" x14ac:dyDescent="0.2">
      <c r="E681" s="117"/>
      <c r="F681" s="117"/>
      <c r="O681" s="58"/>
    </row>
    <row r="682" spans="5:15" ht="12.75" x14ac:dyDescent="0.2">
      <c r="E682" s="117"/>
      <c r="F682" s="117"/>
      <c r="O682" s="58"/>
    </row>
    <row r="683" spans="5:15" ht="12.75" x14ac:dyDescent="0.2">
      <c r="E683" s="117"/>
      <c r="F683" s="117"/>
      <c r="O683" s="58"/>
    </row>
    <row r="684" spans="5:15" ht="12.75" x14ac:dyDescent="0.2">
      <c r="E684" s="117"/>
      <c r="F684" s="117"/>
      <c r="O684" s="58"/>
    </row>
    <row r="685" spans="5:15" ht="12.75" x14ac:dyDescent="0.2">
      <c r="E685" s="117"/>
      <c r="F685" s="117"/>
      <c r="O685" s="58"/>
    </row>
    <row r="686" spans="5:15" ht="12.75" x14ac:dyDescent="0.2">
      <c r="E686" s="117"/>
      <c r="F686" s="117"/>
      <c r="O686" s="58"/>
    </row>
    <row r="687" spans="5:15" ht="12.75" x14ac:dyDescent="0.2">
      <c r="E687" s="117"/>
      <c r="F687" s="117"/>
      <c r="O687" s="58"/>
    </row>
    <row r="688" spans="5:15" ht="12.75" x14ac:dyDescent="0.2">
      <c r="E688" s="117"/>
      <c r="F688" s="117"/>
      <c r="O688" s="58"/>
    </row>
    <row r="689" spans="5:15" ht="12.75" x14ac:dyDescent="0.2">
      <c r="E689" s="117"/>
      <c r="F689" s="117"/>
      <c r="O689" s="58"/>
    </row>
    <row r="690" spans="5:15" ht="12.75" x14ac:dyDescent="0.2">
      <c r="E690" s="117"/>
      <c r="F690" s="117"/>
      <c r="O690" s="58"/>
    </row>
    <row r="691" spans="5:15" ht="12.75" x14ac:dyDescent="0.2">
      <c r="E691" s="117"/>
      <c r="F691" s="117"/>
      <c r="O691" s="58"/>
    </row>
    <row r="692" spans="5:15" ht="12.75" x14ac:dyDescent="0.2">
      <c r="E692" s="117"/>
      <c r="F692" s="117"/>
      <c r="O692" s="58"/>
    </row>
    <row r="693" spans="5:15" ht="12.75" x14ac:dyDescent="0.2">
      <c r="E693" s="117"/>
      <c r="F693" s="117"/>
      <c r="O693" s="58"/>
    </row>
    <row r="694" spans="5:15" ht="12.75" x14ac:dyDescent="0.2">
      <c r="E694" s="117"/>
      <c r="F694" s="117"/>
      <c r="O694" s="58"/>
    </row>
    <row r="695" spans="5:15" ht="12.75" x14ac:dyDescent="0.2">
      <c r="E695" s="117"/>
      <c r="F695" s="117"/>
      <c r="O695" s="58"/>
    </row>
    <row r="696" spans="5:15" ht="12.75" x14ac:dyDescent="0.2">
      <c r="E696" s="117"/>
      <c r="F696" s="117"/>
      <c r="O696" s="58"/>
    </row>
    <row r="697" spans="5:15" ht="12.75" x14ac:dyDescent="0.2">
      <c r="E697" s="117"/>
      <c r="F697" s="117"/>
      <c r="O697" s="58"/>
    </row>
    <row r="698" spans="5:15" ht="12.75" x14ac:dyDescent="0.2">
      <c r="E698" s="117"/>
      <c r="F698" s="117"/>
      <c r="O698" s="58"/>
    </row>
    <row r="699" spans="5:15" ht="12.75" x14ac:dyDescent="0.2">
      <c r="E699" s="117"/>
      <c r="F699" s="117"/>
      <c r="O699" s="58"/>
    </row>
    <row r="700" spans="5:15" ht="12.75" x14ac:dyDescent="0.2">
      <c r="E700" s="117"/>
      <c r="F700" s="117"/>
      <c r="O700" s="58"/>
    </row>
    <row r="701" spans="5:15" ht="12.75" x14ac:dyDescent="0.2">
      <c r="E701" s="117"/>
      <c r="F701" s="117"/>
      <c r="O701" s="58"/>
    </row>
    <row r="702" spans="5:15" ht="12.75" x14ac:dyDescent="0.2">
      <c r="E702" s="117"/>
      <c r="F702" s="117"/>
      <c r="O702" s="58"/>
    </row>
    <row r="703" spans="5:15" ht="12.75" x14ac:dyDescent="0.2">
      <c r="E703" s="117"/>
      <c r="F703" s="117"/>
      <c r="O703" s="58"/>
    </row>
    <row r="704" spans="5:15" ht="12.75" x14ac:dyDescent="0.2">
      <c r="E704" s="117"/>
      <c r="F704" s="117"/>
      <c r="O704" s="58"/>
    </row>
    <row r="705" spans="5:15" ht="12.75" x14ac:dyDescent="0.2">
      <c r="E705" s="117"/>
      <c r="F705" s="117"/>
      <c r="O705" s="58"/>
    </row>
    <row r="706" spans="5:15" ht="12.75" x14ac:dyDescent="0.2">
      <c r="E706" s="117"/>
      <c r="F706" s="117"/>
      <c r="O706" s="58"/>
    </row>
    <row r="707" spans="5:15" ht="12.75" x14ac:dyDescent="0.2">
      <c r="E707" s="117"/>
      <c r="F707" s="117"/>
      <c r="O707" s="58"/>
    </row>
    <row r="708" spans="5:15" ht="12.75" x14ac:dyDescent="0.2">
      <c r="E708" s="117"/>
      <c r="F708" s="117"/>
      <c r="O708" s="58"/>
    </row>
    <row r="709" spans="5:15" ht="12.75" x14ac:dyDescent="0.2">
      <c r="E709" s="117"/>
      <c r="F709" s="117"/>
      <c r="O709" s="58"/>
    </row>
    <row r="710" spans="5:15" ht="12.75" x14ac:dyDescent="0.2">
      <c r="E710" s="117"/>
      <c r="F710" s="117"/>
      <c r="O710" s="58"/>
    </row>
    <row r="711" spans="5:15" ht="12.75" x14ac:dyDescent="0.2">
      <c r="E711" s="117"/>
      <c r="F711" s="117"/>
      <c r="O711" s="58"/>
    </row>
    <row r="712" spans="5:15" ht="12.75" x14ac:dyDescent="0.2">
      <c r="E712" s="117"/>
      <c r="F712" s="117"/>
      <c r="O712" s="58"/>
    </row>
    <row r="713" spans="5:15" ht="12.75" x14ac:dyDescent="0.2">
      <c r="E713" s="117"/>
      <c r="F713" s="117"/>
      <c r="O713" s="58"/>
    </row>
    <row r="714" spans="5:15" ht="12.75" x14ac:dyDescent="0.2">
      <c r="E714" s="117"/>
      <c r="F714" s="117"/>
      <c r="O714" s="58"/>
    </row>
    <row r="715" spans="5:15" ht="12.75" x14ac:dyDescent="0.2">
      <c r="E715" s="117"/>
      <c r="F715" s="117"/>
      <c r="O715" s="58"/>
    </row>
    <row r="716" spans="5:15" ht="12.75" x14ac:dyDescent="0.2">
      <c r="E716" s="117"/>
      <c r="F716" s="117"/>
      <c r="O716" s="58"/>
    </row>
    <row r="717" spans="5:15" ht="12.75" x14ac:dyDescent="0.2">
      <c r="E717" s="117"/>
      <c r="F717" s="117"/>
      <c r="O717" s="58"/>
    </row>
    <row r="718" spans="5:15" ht="12.75" x14ac:dyDescent="0.2">
      <c r="E718" s="117"/>
      <c r="F718" s="117"/>
      <c r="O718" s="58"/>
    </row>
    <row r="719" spans="5:15" ht="12.75" x14ac:dyDescent="0.2">
      <c r="E719" s="117"/>
      <c r="F719" s="117"/>
      <c r="O719" s="58"/>
    </row>
    <row r="720" spans="5:15" ht="12.75" x14ac:dyDescent="0.2">
      <c r="E720" s="117"/>
      <c r="F720" s="117"/>
      <c r="O720" s="58"/>
    </row>
    <row r="721" spans="5:15" ht="12.75" x14ac:dyDescent="0.2">
      <c r="E721" s="117"/>
      <c r="F721" s="117"/>
      <c r="O721" s="58"/>
    </row>
    <row r="722" spans="5:15" ht="12.75" x14ac:dyDescent="0.2">
      <c r="E722" s="117"/>
      <c r="F722" s="117"/>
      <c r="O722" s="58"/>
    </row>
    <row r="723" spans="5:15" ht="12.75" x14ac:dyDescent="0.2">
      <c r="E723" s="117"/>
      <c r="F723" s="117"/>
      <c r="O723" s="58"/>
    </row>
    <row r="724" spans="5:15" ht="12.75" x14ac:dyDescent="0.2">
      <c r="E724" s="117"/>
      <c r="F724" s="117"/>
      <c r="O724" s="58"/>
    </row>
    <row r="725" spans="5:15" ht="12.75" x14ac:dyDescent="0.2">
      <c r="E725" s="117"/>
      <c r="F725" s="117"/>
      <c r="O725" s="58"/>
    </row>
    <row r="726" spans="5:15" ht="12.75" x14ac:dyDescent="0.2">
      <c r="E726" s="117"/>
      <c r="F726" s="117"/>
      <c r="O726" s="58"/>
    </row>
    <row r="727" spans="5:15" ht="12.75" x14ac:dyDescent="0.2">
      <c r="E727" s="117"/>
      <c r="F727" s="117"/>
      <c r="O727" s="58"/>
    </row>
    <row r="728" spans="5:15" ht="12.75" x14ac:dyDescent="0.2">
      <c r="E728" s="117"/>
      <c r="F728" s="117"/>
      <c r="O728" s="58"/>
    </row>
    <row r="729" spans="5:15" ht="12.75" x14ac:dyDescent="0.2">
      <c r="E729" s="117"/>
      <c r="F729" s="117"/>
      <c r="O729" s="58"/>
    </row>
    <row r="730" spans="5:15" ht="12.75" x14ac:dyDescent="0.2">
      <c r="E730" s="117"/>
      <c r="F730" s="117"/>
      <c r="O730" s="58"/>
    </row>
    <row r="731" spans="5:15" ht="12.75" x14ac:dyDescent="0.2">
      <c r="E731" s="117"/>
      <c r="F731" s="117"/>
      <c r="O731" s="58"/>
    </row>
    <row r="732" spans="5:15" ht="12.75" x14ac:dyDescent="0.2">
      <c r="E732" s="117"/>
      <c r="F732" s="117"/>
      <c r="O732" s="58"/>
    </row>
    <row r="733" spans="5:15" ht="12.75" x14ac:dyDescent="0.2">
      <c r="E733" s="117"/>
      <c r="F733" s="117"/>
      <c r="O733" s="58"/>
    </row>
    <row r="734" spans="5:15" ht="12.75" x14ac:dyDescent="0.2">
      <c r="E734" s="117"/>
      <c r="F734" s="117"/>
      <c r="O734" s="58"/>
    </row>
    <row r="735" spans="5:15" ht="12.75" x14ac:dyDescent="0.2">
      <c r="E735" s="117"/>
      <c r="F735" s="117"/>
      <c r="O735" s="58"/>
    </row>
    <row r="736" spans="5:15" ht="12.75" x14ac:dyDescent="0.2">
      <c r="E736" s="117"/>
      <c r="F736" s="117"/>
      <c r="O736" s="58"/>
    </row>
    <row r="737" spans="5:15" ht="12.75" x14ac:dyDescent="0.2">
      <c r="E737" s="117"/>
      <c r="F737" s="117"/>
      <c r="O737" s="58"/>
    </row>
    <row r="738" spans="5:15" ht="12.75" x14ac:dyDescent="0.2">
      <c r="E738" s="117"/>
      <c r="F738" s="117"/>
      <c r="O738" s="58"/>
    </row>
    <row r="739" spans="5:15" ht="12.75" x14ac:dyDescent="0.2">
      <c r="E739" s="117"/>
      <c r="F739" s="117"/>
      <c r="O739" s="58"/>
    </row>
    <row r="740" spans="5:15" ht="12.75" x14ac:dyDescent="0.2">
      <c r="E740" s="117"/>
      <c r="F740" s="117"/>
      <c r="O740" s="58"/>
    </row>
    <row r="741" spans="5:15" ht="12.75" x14ac:dyDescent="0.2">
      <c r="E741" s="117"/>
      <c r="F741" s="117"/>
      <c r="O741" s="58"/>
    </row>
    <row r="742" spans="5:15" ht="12.75" x14ac:dyDescent="0.2">
      <c r="E742" s="117"/>
      <c r="F742" s="117"/>
      <c r="O742" s="58"/>
    </row>
    <row r="743" spans="5:15" ht="12.75" x14ac:dyDescent="0.2">
      <c r="E743" s="117"/>
      <c r="F743" s="117"/>
      <c r="O743" s="58"/>
    </row>
    <row r="744" spans="5:15" ht="12.75" x14ac:dyDescent="0.2">
      <c r="E744" s="117"/>
      <c r="F744" s="117"/>
      <c r="O744" s="58"/>
    </row>
    <row r="745" spans="5:15" ht="12.75" x14ac:dyDescent="0.2">
      <c r="E745" s="117"/>
      <c r="F745" s="117"/>
      <c r="O745" s="58"/>
    </row>
    <row r="746" spans="5:15" ht="12.75" x14ac:dyDescent="0.2">
      <c r="E746" s="117"/>
      <c r="F746" s="117"/>
      <c r="O746" s="58"/>
    </row>
    <row r="747" spans="5:15" ht="12.75" x14ac:dyDescent="0.2">
      <c r="E747" s="117"/>
      <c r="F747" s="117"/>
      <c r="O747" s="58"/>
    </row>
    <row r="748" spans="5:15" ht="12.75" x14ac:dyDescent="0.2">
      <c r="E748" s="117"/>
      <c r="F748" s="117"/>
      <c r="O748" s="58"/>
    </row>
    <row r="749" spans="5:15" ht="12.75" x14ac:dyDescent="0.2">
      <c r="E749" s="117"/>
      <c r="F749" s="117"/>
      <c r="O749" s="58"/>
    </row>
    <row r="750" spans="5:15" ht="12.75" x14ac:dyDescent="0.2">
      <c r="E750" s="117"/>
      <c r="F750" s="117"/>
      <c r="O750" s="58"/>
    </row>
    <row r="751" spans="5:15" ht="12.75" x14ac:dyDescent="0.2">
      <c r="E751" s="117"/>
      <c r="F751" s="117"/>
      <c r="O751" s="58"/>
    </row>
    <row r="752" spans="5:15" ht="12.75" x14ac:dyDescent="0.2">
      <c r="E752" s="117"/>
      <c r="F752" s="117"/>
      <c r="O752" s="58"/>
    </row>
    <row r="753" spans="5:15" ht="12.75" x14ac:dyDescent="0.2">
      <c r="E753" s="117"/>
      <c r="F753" s="117"/>
      <c r="O753" s="58"/>
    </row>
    <row r="754" spans="5:15" ht="12.75" x14ac:dyDescent="0.2">
      <c r="E754" s="117"/>
      <c r="F754" s="117"/>
      <c r="O754" s="58"/>
    </row>
    <row r="755" spans="5:15" ht="12.75" x14ac:dyDescent="0.2">
      <c r="E755" s="117"/>
      <c r="F755" s="117"/>
      <c r="O755" s="58"/>
    </row>
    <row r="756" spans="5:15" ht="12.75" x14ac:dyDescent="0.2">
      <c r="E756" s="117"/>
      <c r="F756" s="117"/>
      <c r="O756" s="58"/>
    </row>
    <row r="757" spans="5:15" ht="12.75" x14ac:dyDescent="0.2">
      <c r="E757" s="117"/>
      <c r="F757" s="117"/>
      <c r="O757" s="58"/>
    </row>
    <row r="758" spans="5:15" ht="12.75" x14ac:dyDescent="0.2">
      <c r="E758" s="117"/>
      <c r="F758" s="117"/>
      <c r="O758" s="58"/>
    </row>
    <row r="759" spans="5:15" ht="12.75" x14ac:dyDescent="0.2">
      <c r="E759" s="117"/>
      <c r="F759" s="117"/>
      <c r="O759" s="58"/>
    </row>
    <row r="760" spans="5:15" ht="12.75" x14ac:dyDescent="0.2">
      <c r="E760" s="117"/>
      <c r="F760" s="117"/>
      <c r="O760" s="58"/>
    </row>
    <row r="761" spans="5:15" ht="12.75" x14ac:dyDescent="0.2">
      <c r="E761" s="117"/>
      <c r="F761" s="117"/>
      <c r="O761" s="58"/>
    </row>
    <row r="762" spans="5:15" ht="12.75" x14ac:dyDescent="0.2">
      <c r="E762" s="117"/>
      <c r="F762" s="117"/>
      <c r="O762" s="58"/>
    </row>
    <row r="763" spans="5:15" ht="12.75" x14ac:dyDescent="0.2">
      <c r="E763" s="117"/>
      <c r="F763" s="117"/>
      <c r="O763" s="58"/>
    </row>
    <row r="764" spans="5:15" ht="12.75" x14ac:dyDescent="0.2">
      <c r="E764" s="117"/>
      <c r="F764" s="117"/>
      <c r="O764" s="58"/>
    </row>
    <row r="765" spans="5:15" ht="12.75" x14ac:dyDescent="0.2">
      <c r="E765" s="117"/>
      <c r="F765" s="117"/>
      <c r="O765" s="58"/>
    </row>
    <row r="766" spans="5:15" ht="12.75" x14ac:dyDescent="0.2">
      <c r="E766" s="117"/>
      <c r="F766" s="117"/>
      <c r="O766" s="58"/>
    </row>
    <row r="767" spans="5:15" ht="12.75" x14ac:dyDescent="0.2">
      <c r="E767" s="117"/>
      <c r="F767" s="117"/>
      <c r="O767" s="58"/>
    </row>
    <row r="768" spans="5:15" ht="12.75" x14ac:dyDescent="0.2">
      <c r="E768" s="117"/>
      <c r="F768" s="117"/>
      <c r="O768" s="58"/>
    </row>
    <row r="769" spans="5:15" ht="12.75" x14ac:dyDescent="0.2">
      <c r="E769" s="117"/>
      <c r="F769" s="117"/>
      <c r="O769" s="58"/>
    </row>
    <row r="770" spans="5:15" ht="12.75" x14ac:dyDescent="0.2">
      <c r="E770" s="117"/>
      <c r="F770" s="117"/>
      <c r="O770" s="58"/>
    </row>
    <row r="771" spans="5:15" ht="12.75" x14ac:dyDescent="0.2">
      <c r="E771" s="117"/>
      <c r="F771" s="117"/>
      <c r="O771" s="58"/>
    </row>
    <row r="772" spans="5:15" ht="12.75" x14ac:dyDescent="0.2">
      <c r="E772" s="117"/>
      <c r="F772" s="117"/>
      <c r="O772" s="58"/>
    </row>
    <row r="773" spans="5:15" ht="12.75" x14ac:dyDescent="0.2">
      <c r="E773" s="117"/>
      <c r="F773" s="117"/>
      <c r="O773" s="58"/>
    </row>
    <row r="774" spans="5:15" ht="12.75" x14ac:dyDescent="0.2">
      <c r="E774" s="117"/>
      <c r="F774" s="117"/>
      <c r="O774" s="58"/>
    </row>
    <row r="775" spans="5:15" ht="12.75" x14ac:dyDescent="0.2">
      <c r="E775" s="117"/>
      <c r="F775" s="117"/>
      <c r="O775" s="58"/>
    </row>
    <row r="776" spans="5:15" ht="12.75" x14ac:dyDescent="0.2">
      <c r="E776" s="117"/>
      <c r="F776" s="117"/>
      <c r="O776" s="58"/>
    </row>
    <row r="777" spans="5:15" ht="12.75" x14ac:dyDescent="0.2">
      <c r="E777" s="117"/>
      <c r="F777" s="117"/>
      <c r="O777" s="58"/>
    </row>
    <row r="778" spans="5:15" ht="12.75" x14ac:dyDescent="0.2">
      <c r="E778" s="117"/>
      <c r="F778" s="117"/>
      <c r="O778" s="58"/>
    </row>
    <row r="779" spans="5:15" ht="12.75" x14ac:dyDescent="0.2">
      <c r="E779" s="117"/>
      <c r="F779" s="117"/>
      <c r="O779" s="58"/>
    </row>
    <row r="780" spans="5:15" ht="12.75" x14ac:dyDescent="0.2">
      <c r="E780" s="117"/>
      <c r="F780" s="117"/>
      <c r="O780" s="58"/>
    </row>
    <row r="781" spans="5:15" ht="12.75" x14ac:dyDescent="0.2">
      <c r="E781" s="117"/>
      <c r="F781" s="117"/>
      <c r="O781" s="58"/>
    </row>
    <row r="782" spans="5:15" ht="12.75" x14ac:dyDescent="0.2">
      <c r="E782" s="117"/>
      <c r="F782" s="117"/>
      <c r="O782" s="58"/>
    </row>
    <row r="783" spans="5:15" ht="12.75" x14ac:dyDescent="0.2">
      <c r="E783" s="117"/>
      <c r="F783" s="117"/>
      <c r="O783" s="58"/>
    </row>
    <row r="784" spans="5:15" ht="12.75" x14ac:dyDescent="0.2">
      <c r="E784" s="117"/>
      <c r="F784" s="117"/>
      <c r="O784" s="58"/>
    </row>
    <row r="785" spans="5:15" ht="12.75" x14ac:dyDescent="0.2">
      <c r="E785" s="117"/>
      <c r="F785" s="117"/>
      <c r="O785" s="58"/>
    </row>
    <row r="786" spans="5:15" ht="12.75" x14ac:dyDescent="0.2">
      <c r="E786" s="117"/>
      <c r="F786" s="117"/>
      <c r="O786" s="58"/>
    </row>
    <row r="787" spans="5:15" ht="12.75" x14ac:dyDescent="0.2">
      <c r="E787" s="117"/>
      <c r="F787" s="117"/>
      <c r="O787" s="58"/>
    </row>
    <row r="788" spans="5:15" ht="12.75" x14ac:dyDescent="0.2">
      <c r="E788" s="117"/>
      <c r="F788" s="117"/>
      <c r="O788" s="58"/>
    </row>
    <row r="789" spans="5:15" ht="12.75" x14ac:dyDescent="0.2">
      <c r="E789" s="117"/>
      <c r="F789" s="117"/>
      <c r="O789" s="58"/>
    </row>
    <row r="790" spans="5:15" ht="12.75" x14ac:dyDescent="0.2">
      <c r="E790" s="117"/>
      <c r="F790" s="117"/>
      <c r="O790" s="58"/>
    </row>
    <row r="791" spans="5:15" ht="12.75" x14ac:dyDescent="0.2">
      <c r="E791" s="117"/>
      <c r="F791" s="117"/>
      <c r="O791" s="58"/>
    </row>
    <row r="792" spans="5:15" ht="12.75" x14ac:dyDescent="0.2">
      <c r="E792" s="117"/>
      <c r="F792" s="117"/>
      <c r="O792" s="58"/>
    </row>
    <row r="793" spans="5:15" ht="12.75" x14ac:dyDescent="0.2">
      <c r="E793" s="117"/>
      <c r="F793" s="117"/>
      <c r="O793" s="58"/>
    </row>
    <row r="794" spans="5:15" ht="12.75" x14ac:dyDescent="0.2">
      <c r="E794" s="117"/>
      <c r="F794" s="117"/>
      <c r="O794" s="58"/>
    </row>
    <row r="795" spans="5:15" ht="12.75" x14ac:dyDescent="0.2">
      <c r="E795" s="117"/>
      <c r="F795" s="117"/>
      <c r="O795" s="58"/>
    </row>
    <row r="796" spans="5:15" ht="12.75" x14ac:dyDescent="0.2">
      <c r="E796" s="117"/>
      <c r="F796" s="117"/>
      <c r="O796" s="58"/>
    </row>
    <row r="797" spans="5:15" ht="12.75" x14ac:dyDescent="0.2">
      <c r="E797" s="117"/>
      <c r="F797" s="117"/>
      <c r="O797" s="58"/>
    </row>
    <row r="798" spans="5:15" ht="12.75" x14ac:dyDescent="0.2">
      <c r="E798" s="117"/>
      <c r="F798" s="117"/>
      <c r="O798" s="58"/>
    </row>
    <row r="799" spans="5:15" ht="12.75" x14ac:dyDescent="0.2">
      <c r="E799" s="117"/>
      <c r="F799" s="117"/>
      <c r="O799" s="58"/>
    </row>
    <row r="800" spans="5:15" ht="12.75" x14ac:dyDescent="0.2">
      <c r="E800" s="117"/>
      <c r="F800" s="117"/>
      <c r="O800" s="58"/>
    </row>
    <row r="801" spans="5:15" ht="12.75" x14ac:dyDescent="0.2">
      <c r="E801" s="117"/>
      <c r="F801" s="117"/>
      <c r="O801" s="58"/>
    </row>
    <row r="802" spans="5:15" ht="12.75" x14ac:dyDescent="0.2">
      <c r="E802" s="117"/>
      <c r="F802" s="117"/>
      <c r="O802" s="58"/>
    </row>
    <row r="803" spans="5:15" ht="12.75" x14ac:dyDescent="0.2">
      <c r="E803" s="117"/>
      <c r="F803" s="117"/>
      <c r="O803" s="58"/>
    </row>
    <row r="804" spans="5:15" ht="12.75" x14ac:dyDescent="0.2">
      <c r="E804" s="117"/>
      <c r="F804" s="117"/>
      <c r="O804" s="58"/>
    </row>
    <row r="805" spans="5:15" ht="12.75" x14ac:dyDescent="0.2">
      <c r="E805" s="117"/>
      <c r="F805" s="117"/>
      <c r="O805" s="58"/>
    </row>
    <row r="806" spans="5:15" ht="12.75" x14ac:dyDescent="0.2">
      <c r="E806" s="117"/>
      <c r="F806" s="117"/>
      <c r="O806" s="58"/>
    </row>
    <row r="807" spans="5:15" ht="12.75" x14ac:dyDescent="0.2">
      <c r="E807" s="117"/>
      <c r="F807" s="117"/>
      <c r="O807" s="58"/>
    </row>
    <row r="808" spans="5:15" ht="12.75" x14ac:dyDescent="0.2">
      <c r="E808" s="117"/>
      <c r="F808" s="117"/>
      <c r="O808" s="58"/>
    </row>
    <row r="809" spans="5:15" ht="12.75" x14ac:dyDescent="0.2">
      <c r="E809" s="117"/>
      <c r="F809" s="117"/>
      <c r="O809" s="58"/>
    </row>
    <row r="810" spans="5:15" ht="12.75" x14ac:dyDescent="0.2">
      <c r="E810" s="117"/>
      <c r="F810" s="117"/>
      <c r="O810" s="58"/>
    </row>
    <row r="811" spans="5:15" ht="12.75" x14ac:dyDescent="0.2">
      <c r="E811" s="117"/>
      <c r="F811" s="117"/>
      <c r="O811" s="58"/>
    </row>
    <row r="812" spans="5:15" ht="12.75" x14ac:dyDescent="0.2">
      <c r="E812" s="117"/>
      <c r="F812" s="117"/>
      <c r="O812" s="58"/>
    </row>
    <row r="813" spans="5:15" ht="12.75" x14ac:dyDescent="0.2">
      <c r="E813" s="117"/>
      <c r="F813" s="117"/>
      <c r="O813" s="58"/>
    </row>
    <row r="814" spans="5:15" ht="12.75" x14ac:dyDescent="0.2">
      <c r="E814" s="117"/>
      <c r="F814" s="117"/>
      <c r="O814" s="58"/>
    </row>
    <row r="815" spans="5:15" ht="12.75" x14ac:dyDescent="0.2">
      <c r="E815" s="117"/>
      <c r="F815" s="117"/>
      <c r="O815" s="58"/>
    </row>
    <row r="816" spans="5:15" ht="12.75" x14ac:dyDescent="0.2">
      <c r="E816" s="117"/>
      <c r="F816" s="117"/>
      <c r="O816" s="58"/>
    </row>
    <row r="817" spans="5:15" ht="12.75" x14ac:dyDescent="0.2">
      <c r="E817" s="117"/>
      <c r="F817" s="117"/>
      <c r="O817" s="58"/>
    </row>
    <row r="818" spans="5:15" ht="12.75" x14ac:dyDescent="0.2">
      <c r="E818" s="117"/>
      <c r="F818" s="117"/>
      <c r="O818" s="58"/>
    </row>
    <row r="819" spans="5:15" ht="12.75" x14ac:dyDescent="0.2">
      <c r="E819" s="117"/>
      <c r="F819" s="117"/>
      <c r="O819" s="58"/>
    </row>
    <row r="820" spans="5:15" ht="12.75" x14ac:dyDescent="0.2">
      <c r="E820" s="117"/>
      <c r="F820" s="117"/>
      <c r="O820" s="58"/>
    </row>
    <row r="821" spans="5:15" ht="12.75" x14ac:dyDescent="0.2">
      <c r="E821" s="117"/>
      <c r="F821" s="117"/>
      <c r="O821" s="58"/>
    </row>
    <row r="822" spans="5:15" ht="12.75" x14ac:dyDescent="0.2">
      <c r="E822" s="117"/>
      <c r="F822" s="117"/>
      <c r="O822" s="58"/>
    </row>
    <row r="823" spans="5:15" ht="12.75" x14ac:dyDescent="0.2">
      <c r="E823" s="117"/>
      <c r="F823" s="117"/>
      <c r="O823" s="58"/>
    </row>
    <row r="824" spans="5:15" ht="12.75" x14ac:dyDescent="0.2">
      <c r="E824" s="117"/>
      <c r="F824" s="117"/>
      <c r="O824" s="58"/>
    </row>
    <row r="825" spans="5:15" ht="12.75" x14ac:dyDescent="0.2">
      <c r="E825" s="117"/>
      <c r="F825" s="117"/>
      <c r="O825" s="58"/>
    </row>
    <row r="826" spans="5:15" ht="12.75" x14ac:dyDescent="0.2">
      <c r="E826" s="117"/>
      <c r="F826" s="117"/>
      <c r="O826" s="58"/>
    </row>
    <row r="827" spans="5:15" ht="12.75" x14ac:dyDescent="0.2">
      <c r="E827" s="117"/>
      <c r="F827" s="117"/>
      <c r="O827" s="58"/>
    </row>
    <row r="828" spans="5:15" ht="12.75" x14ac:dyDescent="0.2">
      <c r="E828" s="117"/>
      <c r="F828" s="117"/>
      <c r="O828" s="58"/>
    </row>
    <row r="829" spans="5:15" ht="12.75" x14ac:dyDescent="0.2">
      <c r="E829" s="117"/>
      <c r="F829" s="117"/>
      <c r="O829" s="58"/>
    </row>
    <row r="830" spans="5:15" ht="12.75" x14ac:dyDescent="0.2">
      <c r="E830" s="117"/>
      <c r="F830" s="117"/>
      <c r="O830" s="58"/>
    </row>
    <row r="831" spans="5:15" ht="12.75" x14ac:dyDescent="0.2">
      <c r="E831" s="117"/>
      <c r="F831" s="117"/>
      <c r="O831" s="58"/>
    </row>
    <row r="832" spans="5:15" ht="12.75" x14ac:dyDescent="0.2">
      <c r="E832" s="117"/>
      <c r="F832" s="117"/>
      <c r="O832" s="58"/>
    </row>
    <row r="833" spans="5:15" ht="12.75" x14ac:dyDescent="0.2">
      <c r="E833" s="117"/>
      <c r="F833" s="117"/>
      <c r="O833" s="58"/>
    </row>
    <row r="834" spans="5:15" ht="12.75" x14ac:dyDescent="0.2">
      <c r="E834" s="117"/>
      <c r="F834" s="117"/>
      <c r="O834" s="58"/>
    </row>
    <row r="835" spans="5:15" ht="12.75" x14ac:dyDescent="0.2">
      <c r="E835" s="117"/>
      <c r="F835" s="117"/>
      <c r="O835" s="58"/>
    </row>
    <row r="836" spans="5:15" ht="12.75" x14ac:dyDescent="0.2">
      <c r="E836" s="117"/>
      <c r="F836" s="117"/>
      <c r="O836" s="58"/>
    </row>
    <row r="837" spans="5:15" ht="12.75" x14ac:dyDescent="0.2">
      <c r="E837" s="117"/>
      <c r="F837" s="117"/>
      <c r="O837" s="58"/>
    </row>
    <row r="838" spans="5:15" ht="12.75" x14ac:dyDescent="0.2">
      <c r="E838" s="117"/>
      <c r="F838" s="117"/>
      <c r="O838" s="58"/>
    </row>
    <row r="839" spans="5:15" ht="12.75" x14ac:dyDescent="0.2">
      <c r="E839" s="117"/>
      <c r="F839" s="117"/>
      <c r="O839" s="58"/>
    </row>
    <row r="840" spans="5:15" ht="12.75" x14ac:dyDescent="0.2">
      <c r="E840" s="117"/>
      <c r="F840" s="117"/>
      <c r="O840" s="58"/>
    </row>
    <row r="841" spans="5:15" ht="12.75" x14ac:dyDescent="0.2">
      <c r="E841" s="117"/>
      <c r="F841" s="117"/>
      <c r="O841" s="58"/>
    </row>
    <row r="842" spans="5:15" ht="12.75" x14ac:dyDescent="0.2">
      <c r="E842" s="117"/>
      <c r="F842" s="117"/>
      <c r="O842" s="58"/>
    </row>
    <row r="843" spans="5:15" ht="12.75" x14ac:dyDescent="0.2">
      <c r="E843" s="117"/>
      <c r="F843" s="117"/>
      <c r="O843" s="58"/>
    </row>
    <row r="844" spans="5:15" ht="12.75" x14ac:dyDescent="0.2">
      <c r="E844" s="117"/>
      <c r="F844" s="117"/>
      <c r="O844" s="58"/>
    </row>
    <row r="845" spans="5:15" ht="12.75" x14ac:dyDescent="0.2">
      <c r="E845" s="117"/>
      <c r="F845" s="117"/>
      <c r="O845" s="58"/>
    </row>
    <row r="846" spans="5:15" ht="12.75" x14ac:dyDescent="0.2">
      <c r="E846" s="117"/>
      <c r="F846" s="117"/>
      <c r="O846" s="58"/>
    </row>
    <row r="847" spans="5:15" ht="12.75" x14ac:dyDescent="0.2">
      <c r="E847" s="117"/>
      <c r="F847" s="117"/>
      <c r="O847" s="58"/>
    </row>
    <row r="848" spans="5:15" ht="12.75" x14ac:dyDescent="0.2">
      <c r="E848" s="117"/>
      <c r="F848" s="117"/>
      <c r="O848" s="58"/>
    </row>
    <row r="849" spans="5:15" ht="12.75" x14ac:dyDescent="0.2">
      <c r="E849" s="117"/>
      <c r="F849" s="117"/>
      <c r="O849" s="58"/>
    </row>
    <row r="850" spans="5:15" ht="12.75" x14ac:dyDescent="0.2">
      <c r="E850" s="117"/>
      <c r="F850" s="117"/>
      <c r="O850" s="58"/>
    </row>
    <row r="851" spans="5:15" ht="12.75" x14ac:dyDescent="0.2">
      <c r="E851" s="117"/>
      <c r="F851" s="117"/>
      <c r="O851" s="58"/>
    </row>
    <row r="852" spans="5:15" ht="12.75" x14ac:dyDescent="0.2">
      <c r="E852" s="117"/>
      <c r="F852" s="117"/>
      <c r="O852" s="58"/>
    </row>
    <row r="853" spans="5:15" ht="12.75" x14ac:dyDescent="0.2">
      <c r="E853" s="117"/>
      <c r="F853" s="117"/>
      <c r="O853" s="58"/>
    </row>
    <row r="854" spans="5:15" ht="12.75" x14ac:dyDescent="0.2">
      <c r="E854" s="117"/>
      <c r="F854" s="117"/>
      <c r="O854" s="58"/>
    </row>
    <row r="855" spans="5:15" ht="12.75" x14ac:dyDescent="0.2">
      <c r="E855" s="117"/>
      <c r="F855" s="117"/>
      <c r="O855" s="58"/>
    </row>
    <row r="856" spans="5:15" ht="12.75" x14ac:dyDescent="0.2">
      <c r="E856" s="117"/>
      <c r="F856" s="117"/>
      <c r="O856" s="58"/>
    </row>
    <row r="857" spans="5:15" ht="12.75" x14ac:dyDescent="0.2">
      <c r="E857" s="117"/>
      <c r="F857" s="117"/>
      <c r="O857" s="58"/>
    </row>
    <row r="858" spans="5:15" ht="12.75" x14ac:dyDescent="0.2">
      <c r="E858" s="117"/>
      <c r="F858" s="117"/>
      <c r="O858" s="58"/>
    </row>
    <row r="859" spans="5:15" ht="12.75" x14ac:dyDescent="0.2">
      <c r="E859" s="117"/>
      <c r="F859" s="117"/>
      <c r="O859" s="58"/>
    </row>
    <row r="860" spans="5:15" ht="12.75" x14ac:dyDescent="0.2">
      <c r="E860" s="117"/>
      <c r="F860" s="117"/>
      <c r="O860" s="58"/>
    </row>
    <row r="861" spans="5:15" ht="12.75" x14ac:dyDescent="0.2">
      <c r="E861" s="117"/>
      <c r="F861" s="117"/>
      <c r="O861" s="58"/>
    </row>
    <row r="862" spans="5:15" ht="12.75" x14ac:dyDescent="0.2">
      <c r="E862" s="117"/>
      <c r="F862" s="117"/>
      <c r="O862" s="58"/>
    </row>
    <row r="863" spans="5:15" ht="12.75" x14ac:dyDescent="0.2">
      <c r="E863" s="117"/>
      <c r="F863" s="117"/>
      <c r="O863" s="58"/>
    </row>
    <row r="864" spans="5:15" ht="12.75" x14ac:dyDescent="0.2">
      <c r="E864" s="117"/>
      <c r="F864" s="117"/>
      <c r="O864" s="58"/>
    </row>
    <row r="865" spans="5:15" ht="12.75" x14ac:dyDescent="0.2">
      <c r="E865" s="117"/>
      <c r="F865" s="117"/>
      <c r="O865" s="58"/>
    </row>
    <row r="866" spans="5:15" ht="12.75" x14ac:dyDescent="0.2">
      <c r="E866" s="117"/>
      <c r="F866" s="117"/>
      <c r="O866" s="58"/>
    </row>
    <row r="867" spans="5:15" ht="12.75" x14ac:dyDescent="0.2">
      <c r="E867" s="117"/>
      <c r="F867" s="117"/>
      <c r="O867" s="58"/>
    </row>
    <row r="868" spans="5:15" ht="12.75" x14ac:dyDescent="0.2">
      <c r="E868" s="117"/>
      <c r="F868" s="117"/>
      <c r="O868" s="58"/>
    </row>
    <row r="869" spans="5:15" ht="12.75" x14ac:dyDescent="0.2">
      <c r="E869" s="117"/>
      <c r="F869" s="117"/>
      <c r="O869" s="58"/>
    </row>
    <row r="870" spans="5:15" ht="12.75" x14ac:dyDescent="0.2">
      <c r="E870" s="117"/>
      <c r="F870" s="117"/>
      <c r="O870" s="58"/>
    </row>
    <row r="871" spans="5:15" ht="12.75" x14ac:dyDescent="0.2">
      <c r="E871" s="117"/>
      <c r="F871" s="117"/>
      <c r="O871" s="58"/>
    </row>
    <row r="872" spans="5:15" ht="12.75" x14ac:dyDescent="0.2">
      <c r="E872" s="117"/>
      <c r="F872" s="117"/>
      <c r="O872" s="58"/>
    </row>
    <row r="873" spans="5:15" ht="12.75" x14ac:dyDescent="0.2">
      <c r="E873" s="117"/>
      <c r="F873" s="117"/>
      <c r="O873" s="58"/>
    </row>
    <row r="874" spans="5:15" ht="12.75" x14ac:dyDescent="0.2">
      <c r="E874" s="117"/>
      <c r="F874" s="117"/>
      <c r="O874" s="58"/>
    </row>
    <row r="875" spans="5:15" ht="12.75" x14ac:dyDescent="0.2">
      <c r="E875" s="117"/>
      <c r="F875" s="117"/>
      <c r="O875" s="58"/>
    </row>
    <row r="876" spans="5:15" ht="12.75" x14ac:dyDescent="0.2">
      <c r="E876" s="117"/>
      <c r="F876" s="117"/>
      <c r="O876" s="58"/>
    </row>
    <row r="877" spans="5:15" ht="12.75" x14ac:dyDescent="0.2">
      <c r="E877" s="117"/>
      <c r="F877" s="117"/>
      <c r="O877" s="58"/>
    </row>
    <row r="878" spans="5:15" ht="12.75" x14ac:dyDescent="0.2">
      <c r="E878" s="117"/>
      <c r="F878" s="117"/>
      <c r="O878" s="58"/>
    </row>
    <row r="879" spans="5:15" ht="12.75" x14ac:dyDescent="0.2">
      <c r="E879" s="117"/>
      <c r="F879" s="117"/>
      <c r="O879" s="58"/>
    </row>
    <row r="880" spans="5:15" ht="12.75" x14ac:dyDescent="0.2">
      <c r="E880" s="117"/>
      <c r="F880" s="117"/>
      <c r="O880" s="58"/>
    </row>
    <row r="881" spans="5:15" ht="12.75" x14ac:dyDescent="0.2">
      <c r="E881" s="117"/>
      <c r="F881" s="117"/>
      <c r="O881" s="58"/>
    </row>
    <row r="882" spans="5:15" ht="12.75" x14ac:dyDescent="0.2">
      <c r="E882" s="117"/>
      <c r="F882" s="117"/>
      <c r="O882" s="58"/>
    </row>
    <row r="883" spans="5:15" ht="12.75" x14ac:dyDescent="0.2">
      <c r="E883" s="117"/>
      <c r="F883" s="117"/>
      <c r="O883" s="58"/>
    </row>
    <row r="884" spans="5:15" ht="12.75" x14ac:dyDescent="0.2">
      <c r="E884" s="117"/>
      <c r="F884" s="117"/>
      <c r="O884" s="58"/>
    </row>
    <row r="885" spans="5:15" ht="12.75" x14ac:dyDescent="0.2">
      <c r="E885" s="117"/>
      <c r="F885" s="117"/>
      <c r="O885" s="58"/>
    </row>
    <row r="886" spans="5:15" ht="12.75" x14ac:dyDescent="0.2">
      <c r="E886" s="117"/>
      <c r="F886" s="117"/>
      <c r="O886" s="58"/>
    </row>
    <row r="887" spans="5:15" ht="12.75" x14ac:dyDescent="0.2">
      <c r="E887" s="117"/>
      <c r="F887" s="117"/>
      <c r="O887" s="58"/>
    </row>
    <row r="888" spans="5:15" ht="12.75" x14ac:dyDescent="0.2">
      <c r="E888" s="117"/>
      <c r="F888" s="117"/>
      <c r="O888" s="58"/>
    </row>
    <row r="889" spans="5:15" ht="12.75" x14ac:dyDescent="0.2">
      <c r="E889" s="117"/>
      <c r="F889" s="117"/>
      <c r="O889" s="58"/>
    </row>
    <row r="890" spans="5:15" ht="12.75" x14ac:dyDescent="0.2">
      <c r="E890" s="117"/>
      <c r="F890" s="117"/>
      <c r="O890" s="58"/>
    </row>
    <row r="891" spans="5:15" ht="12.75" x14ac:dyDescent="0.2">
      <c r="E891" s="117"/>
      <c r="F891" s="117"/>
      <c r="O891" s="58"/>
    </row>
    <row r="892" spans="5:15" ht="12.75" x14ac:dyDescent="0.2">
      <c r="E892" s="117"/>
      <c r="F892" s="117"/>
      <c r="O892" s="58"/>
    </row>
    <row r="893" spans="5:15" ht="12.75" x14ac:dyDescent="0.2">
      <c r="E893" s="117"/>
      <c r="F893" s="117"/>
      <c r="O893" s="58"/>
    </row>
    <row r="894" spans="5:15" ht="12.75" x14ac:dyDescent="0.2">
      <c r="E894" s="117"/>
      <c r="F894" s="117"/>
      <c r="O894" s="58"/>
    </row>
    <row r="895" spans="5:15" ht="12.75" x14ac:dyDescent="0.2">
      <c r="E895" s="117"/>
      <c r="F895" s="117"/>
      <c r="O895" s="58"/>
    </row>
    <row r="896" spans="5:15" ht="12.75" x14ac:dyDescent="0.2">
      <c r="E896" s="117"/>
      <c r="F896" s="117"/>
      <c r="O896" s="58"/>
    </row>
    <row r="897" spans="5:15" ht="12.75" x14ac:dyDescent="0.2">
      <c r="E897" s="117"/>
      <c r="F897" s="117"/>
      <c r="O897" s="58"/>
    </row>
    <row r="898" spans="5:15" ht="12.75" x14ac:dyDescent="0.2">
      <c r="E898" s="117"/>
      <c r="F898" s="117"/>
      <c r="O898" s="58"/>
    </row>
    <row r="899" spans="5:15" ht="12.75" x14ac:dyDescent="0.2">
      <c r="E899" s="117"/>
      <c r="F899" s="117"/>
      <c r="O899" s="58"/>
    </row>
    <row r="900" spans="5:15" ht="12.75" x14ac:dyDescent="0.2">
      <c r="E900" s="117"/>
      <c r="F900" s="117"/>
      <c r="O900" s="58"/>
    </row>
    <row r="901" spans="5:15" ht="12.75" x14ac:dyDescent="0.2">
      <c r="E901" s="117"/>
      <c r="F901" s="117"/>
      <c r="O901" s="58"/>
    </row>
    <row r="902" spans="5:15" ht="12.75" x14ac:dyDescent="0.2">
      <c r="E902" s="117"/>
      <c r="F902" s="117"/>
      <c r="O902" s="58"/>
    </row>
    <row r="903" spans="5:15" ht="12.75" x14ac:dyDescent="0.2">
      <c r="E903" s="117"/>
      <c r="F903" s="117"/>
      <c r="O903" s="58"/>
    </row>
    <row r="904" spans="5:15" ht="12.75" x14ac:dyDescent="0.2">
      <c r="E904" s="117"/>
      <c r="F904" s="117"/>
      <c r="O904" s="58"/>
    </row>
    <row r="905" spans="5:15" ht="12.75" x14ac:dyDescent="0.2">
      <c r="E905" s="117"/>
      <c r="F905" s="117"/>
      <c r="O905" s="58"/>
    </row>
    <row r="906" spans="5:15" ht="12.75" x14ac:dyDescent="0.2">
      <c r="E906" s="117"/>
      <c r="F906" s="117"/>
      <c r="O906" s="58"/>
    </row>
    <row r="907" spans="5:15" ht="12.75" x14ac:dyDescent="0.2">
      <c r="E907" s="117"/>
      <c r="F907" s="117"/>
      <c r="O907" s="58"/>
    </row>
    <row r="908" spans="5:15" ht="12.75" x14ac:dyDescent="0.2">
      <c r="E908" s="117"/>
      <c r="F908" s="117"/>
      <c r="O908" s="58"/>
    </row>
    <row r="909" spans="5:15" ht="12.75" x14ac:dyDescent="0.2">
      <c r="E909" s="117"/>
      <c r="F909" s="117"/>
      <c r="O909" s="58"/>
    </row>
    <row r="910" spans="5:15" ht="12.75" x14ac:dyDescent="0.2">
      <c r="E910" s="117"/>
      <c r="F910" s="117"/>
      <c r="O910" s="58"/>
    </row>
    <row r="911" spans="5:15" ht="12.75" x14ac:dyDescent="0.2">
      <c r="E911" s="117"/>
      <c r="F911" s="117"/>
      <c r="O911" s="58"/>
    </row>
    <row r="912" spans="5:15" ht="12.75" x14ac:dyDescent="0.2">
      <c r="E912" s="117"/>
      <c r="F912" s="117"/>
      <c r="O912" s="58"/>
    </row>
    <row r="913" spans="5:15" ht="12.75" x14ac:dyDescent="0.2">
      <c r="E913" s="117"/>
      <c r="F913" s="117"/>
      <c r="O913" s="58"/>
    </row>
    <row r="914" spans="5:15" ht="12.75" x14ac:dyDescent="0.2">
      <c r="E914" s="117"/>
      <c r="F914" s="117"/>
      <c r="O914" s="58"/>
    </row>
    <row r="915" spans="5:15" ht="12.75" x14ac:dyDescent="0.2">
      <c r="E915" s="117"/>
      <c r="F915" s="117"/>
      <c r="O915" s="58"/>
    </row>
    <row r="916" spans="5:15" ht="12.75" x14ac:dyDescent="0.2">
      <c r="E916" s="117"/>
      <c r="F916" s="117"/>
      <c r="O916" s="58"/>
    </row>
    <row r="917" spans="5:15" ht="12.75" x14ac:dyDescent="0.2">
      <c r="E917" s="117"/>
      <c r="F917" s="117"/>
      <c r="O917" s="58"/>
    </row>
    <row r="918" spans="5:15" ht="12.75" x14ac:dyDescent="0.2">
      <c r="E918" s="117"/>
      <c r="F918" s="117"/>
      <c r="O918" s="58"/>
    </row>
    <row r="919" spans="5:15" ht="12.75" x14ac:dyDescent="0.2">
      <c r="E919" s="117"/>
      <c r="F919" s="117"/>
      <c r="O919" s="58"/>
    </row>
    <row r="920" spans="5:15" ht="12.75" x14ac:dyDescent="0.2">
      <c r="E920" s="117"/>
      <c r="F920" s="117"/>
      <c r="O920" s="58"/>
    </row>
    <row r="921" spans="5:15" ht="12.75" x14ac:dyDescent="0.2">
      <c r="E921" s="117"/>
      <c r="F921" s="117"/>
      <c r="O921" s="58"/>
    </row>
    <row r="922" spans="5:15" ht="12.75" x14ac:dyDescent="0.2">
      <c r="E922" s="117"/>
      <c r="F922" s="117"/>
      <c r="O922" s="58"/>
    </row>
    <row r="923" spans="5:15" ht="12.75" x14ac:dyDescent="0.2">
      <c r="E923" s="117"/>
      <c r="F923" s="117"/>
      <c r="O923" s="58"/>
    </row>
    <row r="924" spans="5:15" ht="12.75" x14ac:dyDescent="0.2">
      <c r="E924" s="117"/>
      <c r="F924" s="117"/>
      <c r="O924" s="58"/>
    </row>
    <row r="925" spans="5:15" ht="12.75" x14ac:dyDescent="0.2">
      <c r="E925" s="117"/>
      <c r="F925" s="117"/>
      <c r="O925" s="58"/>
    </row>
    <row r="926" spans="5:15" ht="12.75" x14ac:dyDescent="0.2">
      <c r="E926" s="117"/>
      <c r="F926" s="117"/>
      <c r="O926" s="58"/>
    </row>
    <row r="927" spans="5:15" ht="12.75" x14ac:dyDescent="0.2">
      <c r="E927" s="117"/>
      <c r="F927" s="117"/>
      <c r="O927" s="58"/>
    </row>
    <row r="928" spans="5:15" ht="12.75" x14ac:dyDescent="0.2">
      <c r="E928" s="117"/>
      <c r="F928" s="117"/>
      <c r="O928" s="58"/>
    </row>
    <row r="929" spans="5:15" ht="12.75" x14ac:dyDescent="0.2">
      <c r="E929" s="117"/>
      <c r="F929" s="117"/>
      <c r="O929" s="58"/>
    </row>
    <row r="930" spans="5:15" ht="12.75" x14ac:dyDescent="0.2">
      <c r="E930" s="117"/>
      <c r="F930" s="117"/>
      <c r="O930" s="58"/>
    </row>
    <row r="931" spans="5:15" ht="12.75" x14ac:dyDescent="0.2">
      <c r="E931" s="117"/>
      <c r="F931" s="117"/>
      <c r="O931" s="58"/>
    </row>
    <row r="932" spans="5:15" ht="12.75" x14ac:dyDescent="0.2">
      <c r="E932" s="117"/>
      <c r="F932" s="117"/>
      <c r="O932" s="58"/>
    </row>
    <row r="933" spans="5:15" ht="12.75" x14ac:dyDescent="0.2">
      <c r="E933" s="117"/>
      <c r="F933" s="117"/>
      <c r="O933" s="58"/>
    </row>
    <row r="934" spans="5:15" ht="12.75" x14ac:dyDescent="0.2">
      <c r="E934" s="117"/>
      <c r="F934" s="117"/>
      <c r="O934" s="58"/>
    </row>
    <row r="935" spans="5:15" ht="12.75" x14ac:dyDescent="0.2">
      <c r="E935" s="117"/>
      <c r="F935" s="117"/>
      <c r="O935" s="58"/>
    </row>
    <row r="936" spans="5:15" ht="12.75" x14ac:dyDescent="0.2">
      <c r="E936" s="117"/>
      <c r="F936" s="117"/>
      <c r="O936" s="58"/>
    </row>
    <row r="937" spans="5:15" ht="12.75" x14ac:dyDescent="0.2">
      <c r="E937" s="117"/>
      <c r="F937" s="117"/>
      <c r="O937" s="58"/>
    </row>
    <row r="938" spans="5:15" ht="12.75" x14ac:dyDescent="0.2">
      <c r="E938" s="117"/>
      <c r="F938" s="117"/>
      <c r="O938" s="58"/>
    </row>
    <row r="939" spans="5:15" ht="12.75" x14ac:dyDescent="0.2">
      <c r="E939" s="117"/>
      <c r="F939" s="117"/>
      <c r="O939" s="58"/>
    </row>
    <row r="940" spans="5:15" ht="12.75" x14ac:dyDescent="0.2">
      <c r="E940" s="117"/>
      <c r="F940" s="117"/>
      <c r="O940" s="58"/>
    </row>
    <row r="941" spans="5:15" ht="12.75" x14ac:dyDescent="0.2">
      <c r="E941" s="117"/>
      <c r="F941" s="117"/>
      <c r="O941" s="58"/>
    </row>
    <row r="942" spans="5:15" ht="12.75" x14ac:dyDescent="0.2">
      <c r="E942" s="117"/>
      <c r="F942" s="117"/>
      <c r="O942" s="58"/>
    </row>
    <row r="943" spans="5:15" ht="12.75" x14ac:dyDescent="0.2">
      <c r="E943" s="117"/>
      <c r="F943" s="117"/>
      <c r="O943" s="58"/>
    </row>
    <row r="944" spans="5:15" ht="12.75" x14ac:dyDescent="0.2">
      <c r="E944" s="117"/>
      <c r="F944" s="117"/>
      <c r="O944" s="58"/>
    </row>
    <row r="945" spans="5:15" ht="12.75" x14ac:dyDescent="0.2">
      <c r="E945" s="117"/>
      <c r="F945" s="117"/>
      <c r="O945" s="58"/>
    </row>
    <row r="946" spans="5:15" ht="12.75" x14ac:dyDescent="0.2">
      <c r="E946" s="117"/>
      <c r="F946" s="117"/>
      <c r="O946" s="58"/>
    </row>
    <row r="947" spans="5:15" ht="12.75" x14ac:dyDescent="0.2">
      <c r="E947" s="117"/>
      <c r="F947" s="117"/>
      <c r="O947" s="58"/>
    </row>
    <row r="948" spans="5:15" ht="12.75" x14ac:dyDescent="0.2">
      <c r="E948" s="117"/>
      <c r="F948" s="117"/>
      <c r="O948" s="58"/>
    </row>
    <row r="949" spans="5:15" ht="12.75" x14ac:dyDescent="0.2">
      <c r="E949" s="117"/>
      <c r="F949" s="117"/>
      <c r="O949" s="58"/>
    </row>
    <row r="950" spans="5:15" ht="12.75" x14ac:dyDescent="0.2">
      <c r="E950" s="117"/>
      <c r="F950" s="117"/>
      <c r="O950" s="58"/>
    </row>
    <row r="951" spans="5:15" ht="12.75" x14ac:dyDescent="0.2">
      <c r="E951" s="117"/>
      <c r="F951" s="117"/>
      <c r="O951" s="58"/>
    </row>
    <row r="952" spans="5:15" ht="12.75" x14ac:dyDescent="0.2">
      <c r="E952" s="117"/>
      <c r="F952" s="117"/>
      <c r="O952" s="58"/>
    </row>
    <row r="953" spans="5:15" ht="12.75" x14ac:dyDescent="0.2">
      <c r="E953" s="117"/>
      <c r="F953" s="117"/>
      <c r="O953" s="58"/>
    </row>
    <row r="954" spans="5:15" ht="12.75" x14ac:dyDescent="0.2">
      <c r="E954" s="117"/>
      <c r="F954" s="117"/>
      <c r="O954" s="58"/>
    </row>
    <row r="955" spans="5:15" ht="12.75" x14ac:dyDescent="0.2">
      <c r="E955" s="117"/>
      <c r="F955" s="117"/>
      <c r="O955" s="58"/>
    </row>
    <row r="956" spans="5:15" ht="12.75" x14ac:dyDescent="0.2">
      <c r="E956" s="117"/>
      <c r="F956" s="117"/>
      <c r="O956" s="58"/>
    </row>
    <row r="957" spans="5:15" ht="12.75" x14ac:dyDescent="0.2">
      <c r="E957" s="117"/>
      <c r="F957" s="117"/>
      <c r="O957" s="58"/>
    </row>
    <row r="958" spans="5:15" ht="12.75" x14ac:dyDescent="0.2">
      <c r="E958" s="117"/>
      <c r="F958" s="117"/>
      <c r="O958" s="58"/>
    </row>
    <row r="959" spans="5:15" ht="12.75" x14ac:dyDescent="0.2">
      <c r="E959" s="117"/>
      <c r="F959" s="117"/>
      <c r="O959" s="58"/>
    </row>
    <row r="960" spans="5:15" ht="12.75" x14ac:dyDescent="0.2">
      <c r="E960" s="117"/>
      <c r="F960" s="117"/>
      <c r="O960" s="58"/>
    </row>
    <row r="961" spans="5:15" ht="12.75" x14ac:dyDescent="0.2">
      <c r="E961" s="117"/>
      <c r="F961" s="117"/>
      <c r="O961" s="58"/>
    </row>
    <row r="962" spans="5:15" ht="12.75" x14ac:dyDescent="0.2">
      <c r="E962" s="117"/>
      <c r="F962" s="117"/>
      <c r="O962" s="58"/>
    </row>
    <row r="963" spans="5:15" ht="12.75" x14ac:dyDescent="0.2">
      <c r="E963" s="117"/>
      <c r="F963" s="117"/>
      <c r="O963" s="58"/>
    </row>
    <row r="964" spans="5:15" ht="12.75" x14ac:dyDescent="0.2">
      <c r="E964" s="117"/>
      <c r="F964" s="117"/>
      <c r="O964" s="58"/>
    </row>
    <row r="965" spans="5:15" ht="12.75" x14ac:dyDescent="0.2">
      <c r="E965" s="117"/>
      <c r="F965" s="117"/>
      <c r="O965" s="58"/>
    </row>
    <row r="966" spans="5:15" ht="12.75" x14ac:dyDescent="0.2">
      <c r="E966" s="117"/>
      <c r="F966" s="117"/>
      <c r="O966" s="58"/>
    </row>
    <row r="967" spans="5:15" ht="12.75" x14ac:dyDescent="0.2">
      <c r="E967" s="117"/>
      <c r="F967" s="117"/>
      <c r="O967" s="58"/>
    </row>
    <row r="968" spans="5:15" ht="12.75" x14ac:dyDescent="0.2">
      <c r="E968" s="117"/>
      <c r="F968" s="117"/>
      <c r="O968" s="58"/>
    </row>
    <row r="969" spans="5:15" ht="12.75" x14ac:dyDescent="0.2">
      <c r="E969" s="117"/>
      <c r="F969" s="117"/>
      <c r="O969" s="58"/>
    </row>
    <row r="970" spans="5:15" ht="12.75" x14ac:dyDescent="0.2">
      <c r="E970" s="117"/>
      <c r="F970" s="117"/>
      <c r="O970" s="58"/>
    </row>
    <row r="971" spans="5:15" ht="12.75" x14ac:dyDescent="0.2">
      <c r="E971" s="117"/>
      <c r="F971" s="117"/>
      <c r="O971" s="58"/>
    </row>
    <row r="972" spans="5:15" ht="12.75" x14ac:dyDescent="0.2">
      <c r="E972" s="117"/>
      <c r="F972" s="117"/>
      <c r="O972" s="58"/>
    </row>
    <row r="973" spans="5:15" ht="12.75" x14ac:dyDescent="0.2">
      <c r="E973" s="117"/>
      <c r="F973" s="117"/>
      <c r="O973" s="58"/>
    </row>
    <row r="974" spans="5:15" ht="12.75" x14ac:dyDescent="0.2">
      <c r="E974" s="117"/>
      <c r="F974" s="117"/>
      <c r="O974" s="58"/>
    </row>
    <row r="975" spans="5:15" ht="12.75" x14ac:dyDescent="0.2">
      <c r="E975" s="117"/>
      <c r="F975" s="117"/>
      <c r="O975" s="58"/>
    </row>
    <row r="976" spans="5:15" ht="12.75" x14ac:dyDescent="0.2">
      <c r="E976" s="117"/>
      <c r="F976" s="117"/>
      <c r="O976" s="58"/>
    </row>
    <row r="977" spans="5:15" ht="12.75" x14ac:dyDescent="0.2">
      <c r="E977" s="117"/>
      <c r="F977" s="117"/>
      <c r="O977" s="58"/>
    </row>
    <row r="978" spans="5:15" ht="12.75" x14ac:dyDescent="0.2">
      <c r="E978" s="117"/>
      <c r="F978" s="117"/>
      <c r="O978" s="58"/>
    </row>
    <row r="979" spans="5:15" ht="12.75" x14ac:dyDescent="0.2">
      <c r="E979" s="117"/>
      <c r="F979" s="117"/>
      <c r="O979" s="58"/>
    </row>
    <row r="980" spans="5:15" ht="12.75" x14ac:dyDescent="0.2">
      <c r="E980" s="117"/>
      <c r="F980" s="117"/>
      <c r="O980" s="58"/>
    </row>
    <row r="981" spans="5:15" ht="12.75" x14ac:dyDescent="0.2">
      <c r="E981" s="117"/>
      <c r="F981" s="117"/>
      <c r="O981" s="58"/>
    </row>
    <row r="982" spans="5:15" ht="12.75" x14ac:dyDescent="0.2">
      <c r="E982" s="117"/>
      <c r="F982" s="117"/>
      <c r="O982" s="58"/>
    </row>
    <row r="983" spans="5:15" ht="12.75" x14ac:dyDescent="0.2">
      <c r="E983" s="117"/>
      <c r="F983" s="117"/>
      <c r="O983" s="58"/>
    </row>
    <row r="984" spans="5:15" ht="12.75" x14ac:dyDescent="0.2">
      <c r="E984" s="117"/>
      <c r="F984" s="117"/>
      <c r="O984" s="58"/>
    </row>
    <row r="985" spans="5:15" ht="12.75" x14ac:dyDescent="0.2">
      <c r="E985" s="117"/>
      <c r="F985" s="117"/>
      <c r="O985" s="58"/>
    </row>
    <row r="986" spans="5:15" ht="15.75" customHeight="1" x14ac:dyDescent="0.2">
      <c r="E986" s="117"/>
      <c r="F986" s="117"/>
    </row>
  </sheetData>
  <mergeCells count="961">
    <mergeCell ref="E707:F707"/>
    <mergeCell ref="E708:F708"/>
    <mergeCell ref="E709:F709"/>
    <mergeCell ref="E710:F710"/>
    <mergeCell ref="E711:F711"/>
    <mergeCell ref="E698:F698"/>
    <mergeCell ref="E699:F699"/>
    <mergeCell ref="E700:F700"/>
    <mergeCell ref="E701:F701"/>
    <mergeCell ref="E702:F702"/>
    <mergeCell ref="E703:F703"/>
    <mergeCell ref="E704:F704"/>
    <mergeCell ref="E705:F705"/>
    <mergeCell ref="E706:F706"/>
    <mergeCell ref="E689:F689"/>
    <mergeCell ref="E690:F690"/>
    <mergeCell ref="E691:F691"/>
    <mergeCell ref="E692:F692"/>
    <mergeCell ref="E693:F693"/>
    <mergeCell ref="E694:F694"/>
    <mergeCell ref="E695:F695"/>
    <mergeCell ref="E696:F696"/>
    <mergeCell ref="E697:F697"/>
    <mergeCell ref="E680:F680"/>
    <mergeCell ref="E681:F681"/>
    <mergeCell ref="E682:F682"/>
    <mergeCell ref="E683:F683"/>
    <mergeCell ref="E684:F684"/>
    <mergeCell ref="E685:F685"/>
    <mergeCell ref="E686:F686"/>
    <mergeCell ref="E687:F687"/>
    <mergeCell ref="E688:F688"/>
    <mergeCell ref="E671:F671"/>
    <mergeCell ref="E672:F672"/>
    <mergeCell ref="E673:F673"/>
    <mergeCell ref="E674:F674"/>
    <mergeCell ref="E675:F675"/>
    <mergeCell ref="E676:F676"/>
    <mergeCell ref="E677:F677"/>
    <mergeCell ref="E678:F678"/>
    <mergeCell ref="E679:F679"/>
    <mergeCell ref="E662:F662"/>
    <mergeCell ref="E663:F663"/>
    <mergeCell ref="E664:F664"/>
    <mergeCell ref="E665:F665"/>
    <mergeCell ref="E666:F666"/>
    <mergeCell ref="E667:F667"/>
    <mergeCell ref="E668:F668"/>
    <mergeCell ref="E669:F669"/>
    <mergeCell ref="E670:F670"/>
    <mergeCell ref="E653:F653"/>
    <mergeCell ref="E654:F654"/>
    <mergeCell ref="E655:F655"/>
    <mergeCell ref="E656:F656"/>
    <mergeCell ref="E657:F657"/>
    <mergeCell ref="E658:F658"/>
    <mergeCell ref="E659:F659"/>
    <mergeCell ref="E660:F660"/>
    <mergeCell ref="E661:F661"/>
    <mergeCell ref="E644:F644"/>
    <mergeCell ref="E645:F645"/>
    <mergeCell ref="E646:F646"/>
    <mergeCell ref="E647:F647"/>
    <mergeCell ref="E648:F648"/>
    <mergeCell ref="E649:F649"/>
    <mergeCell ref="E650:F650"/>
    <mergeCell ref="E651:F651"/>
    <mergeCell ref="E652:F652"/>
    <mergeCell ref="E635:F635"/>
    <mergeCell ref="E636:F636"/>
    <mergeCell ref="E637:F637"/>
    <mergeCell ref="E638:F638"/>
    <mergeCell ref="E639:F639"/>
    <mergeCell ref="E640:F640"/>
    <mergeCell ref="E641:F641"/>
    <mergeCell ref="E642:F642"/>
    <mergeCell ref="E643:F643"/>
    <mergeCell ref="E626:F626"/>
    <mergeCell ref="E627:F627"/>
    <mergeCell ref="E628:F628"/>
    <mergeCell ref="E629:F629"/>
    <mergeCell ref="E630:F630"/>
    <mergeCell ref="E631:F631"/>
    <mergeCell ref="E632:F632"/>
    <mergeCell ref="E633:F633"/>
    <mergeCell ref="E634:F634"/>
    <mergeCell ref="E617:F617"/>
    <mergeCell ref="E618:F618"/>
    <mergeCell ref="E619:F619"/>
    <mergeCell ref="E620:F620"/>
    <mergeCell ref="E621:F621"/>
    <mergeCell ref="E622:F622"/>
    <mergeCell ref="E623:F623"/>
    <mergeCell ref="E624:F624"/>
    <mergeCell ref="E625:F625"/>
    <mergeCell ref="E608:F608"/>
    <mergeCell ref="E609:F609"/>
    <mergeCell ref="E610:F610"/>
    <mergeCell ref="E611:F611"/>
    <mergeCell ref="E612:F612"/>
    <mergeCell ref="E613:F613"/>
    <mergeCell ref="E614:F614"/>
    <mergeCell ref="E615:F615"/>
    <mergeCell ref="E616:F616"/>
    <mergeCell ref="E599:F599"/>
    <mergeCell ref="E600:F600"/>
    <mergeCell ref="E601:F601"/>
    <mergeCell ref="E602:F602"/>
    <mergeCell ref="E603:F603"/>
    <mergeCell ref="E604:F604"/>
    <mergeCell ref="E605:F605"/>
    <mergeCell ref="E606:F606"/>
    <mergeCell ref="E607:F607"/>
    <mergeCell ref="E590:F590"/>
    <mergeCell ref="E591:F591"/>
    <mergeCell ref="E592:F592"/>
    <mergeCell ref="E593:F593"/>
    <mergeCell ref="E594:F594"/>
    <mergeCell ref="E595:F595"/>
    <mergeCell ref="E596:F596"/>
    <mergeCell ref="E597:F597"/>
    <mergeCell ref="E598:F598"/>
    <mergeCell ref="E581:F581"/>
    <mergeCell ref="E582:F582"/>
    <mergeCell ref="E583:F583"/>
    <mergeCell ref="E584:F584"/>
    <mergeCell ref="E585:F585"/>
    <mergeCell ref="E586:F586"/>
    <mergeCell ref="E587:F587"/>
    <mergeCell ref="E588:F588"/>
    <mergeCell ref="E589:F589"/>
    <mergeCell ref="E572:F572"/>
    <mergeCell ref="E573:F573"/>
    <mergeCell ref="E574:F574"/>
    <mergeCell ref="E575:F575"/>
    <mergeCell ref="E576:F576"/>
    <mergeCell ref="E577:F577"/>
    <mergeCell ref="E578:F578"/>
    <mergeCell ref="E579:F579"/>
    <mergeCell ref="E580:F580"/>
    <mergeCell ref="E563:F563"/>
    <mergeCell ref="E564:F564"/>
    <mergeCell ref="E565:F565"/>
    <mergeCell ref="E566:F566"/>
    <mergeCell ref="E567:F567"/>
    <mergeCell ref="E568:F568"/>
    <mergeCell ref="E569:F569"/>
    <mergeCell ref="E570:F570"/>
    <mergeCell ref="E571:F571"/>
    <mergeCell ref="E554:F554"/>
    <mergeCell ref="E555:F555"/>
    <mergeCell ref="E556:F556"/>
    <mergeCell ref="E557:F557"/>
    <mergeCell ref="E558:F558"/>
    <mergeCell ref="E559:F559"/>
    <mergeCell ref="E560:F560"/>
    <mergeCell ref="E561:F561"/>
    <mergeCell ref="E562:F562"/>
    <mergeCell ref="E545:F545"/>
    <mergeCell ref="E546:F546"/>
    <mergeCell ref="E547:F547"/>
    <mergeCell ref="E548:F548"/>
    <mergeCell ref="E549:F549"/>
    <mergeCell ref="E550:F550"/>
    <mergeCell ref="E551:F551"/>
    <mergeCell ref="E552:F552"/>
    <mergeCell ref="E553:F553"/>
    <mergeCell ref="E536:F536"/>
    <mergeCell ref="E537:F537"/>
    <mergeCell ref="E538:F538"/>
    <mergeCell ref="E539:F539"/>
    <mergeCell ref="E540:F540"/>
    <mergeCell ref="E541:F541"/>
    <mergeCell ref="E542:F542"/>
    <mergeCell ref="E543:F543"/>
    <mergeCell ref="E544:F544"/>
    <mergeCell ref="E527:F527"/>
    <mergeCell ref="E528:F528"/>
    <mergeCell ref="E529:F529"/>
    <mergeCell ref="E530:F530"/>
    <mergeCell ref="E531:F531"/>
    <mergeCell ref="E532:F532"/>
    <mergeCell ref="E533:F533"/>
    <mergeCell ref="E534:F534"/>
    <mergeCell ref="E535:F535"/>
    <mergeCell ref="E518:F518"/>
    <mergeCell ref="E519:F519"/>
    <mergeCell ref="E520:F520"/>
    <mergeCell ref="E521:F521"/>
    <mergeCell ref="E522:F522"/>
    <mergeCell ref="E523:F523"/>
    <mergeCell ref="E524:F524"/>
    <mergeCell ref="E525:F525"/>
    <mergeCell ref="E526:F526"/>
    <mergeCell ref="E509:F509"/>
    <mergeCell ref="E510:F510"/>
    <mergeCell ref="E511:F511"/>
    <mergeCell ref="E512:F512"/>
    <mergeCell ref="E513:F513"/>
    <mergeCell ref="E514:F514"/>
    <mergeCell ref="E515:F515"/>
    <mergeCell ref="E516:F516"/>
    <mergeCell ref="E517:F517"/>
    <mergeCell ref="E500:F500"/>
    <mergeCell ref="E501:F501"/>
    <mergeCell ref="E502:F502"/>
    <mergeCell ref="E503:F503"/>
    <mergeCell ref="E504:F504"/>
    <mergeCell ref="E505:F505"/>
    <mergeCell ref="E506:F506"/>
    <mergeCell ref="E507:F507"/>
    <mergeCell ref="E508:F508"/>
    <mergeCell ref="E491:F491"/>
    <mergeCell ref="E492:F492"/>
    <mergeCell ref="E493:F493"/>
    <mergeCell ref="E494:F494"/>
    <mergeCell ref="E495:F495"/>
    <mergeCell ref="E496:F496"/>
    <mergeCell ref="E497:F497"/>
    <mergeCell ref="E498:F498"/>
    <mergeCell ref="E499:F499"/>
    <mergeCell ref="E482:F482"/>
    <mergeCell ref="E483:F483"/>
    <mergeCell ref="E484:F484"/>
    <mergeCell ref="E485:F485"/>
    <mergeCell ref="E486:F486"/>
    <mergeCell ref="E487:F487"/>
    <mergeCell ref="E488:F488"/>
    <mergeCell ref="E489:F489"/>
    <mergeCell ref="E490:F490"/>
    <mergeCell ref="E473:F473"/>
    <mergeCell ref="E474:F474"/>
    <mergeCell ref="E475:F475"/>
    <mergeCell ref="E476:F476"/>
    <mergeCell ref="E477:F477"/>
    <mergeCell ref="E478:F478"/>
    <mergeCell ref="E479:F479"/>
    <mergeCell ref="E480:F480"/>
    <mergeCell ref="E481:F481"/>
    <mergeCell ref="E464:F464"/>
    <mergeCell ref="E465:F465"/>
    <mergeCell ref="E466:F466"/>
    <mergeCell ref="E467:F467"/>
    <mergeCell ref="E468:F468"/>
    <mergeCell ref="E469:F469"/>
    <mergeCell ref="E470:F470"/>
    <mergeCell ref="E471:F471"/>
    <mergeCell ref="E472:F472"/>
    <mergeCell ref="E455:F455"/>
    <mergeCell ref="E456:F456"/>
    <mergeCell ref="E457:F457"/>
    <mergeCell ref="E458:F458"/>
    <mergeCell ref="E459:F459"/>
    <mergeCell ref="E460:F460"/>
    <mergeCell ref="E461:F461"/>
    <mergeCell ref="E462:F462"/>
    <mergeCell ref="E463:F463"/>
    <mergeCell ref="E446:F446"/>
    <mergeCell ref="E447:F447"/>
    <mergeCell ref="E448:F448"/>
    <mergeCell ref="E449:F449"/>
    <mergeCell ref="E450:F450"/>
    <mergeCell ref="E451:F451"/>
    <mergeCell ref="E452:F452"/>
    <mergeCell ref="E453:F453"/>
    <mergeCell ref="E454:F454"/>
    <mergeCell ref="E437:F437"/>
    <mergeCell ref="E438:F438"/>
    <mergeCell ref="E439:F439"/>
    <mergeCell ref="E440:F440"/>
    <mergeCell ref="E441:F441"/>
    <mergeCell ref="E442:F442"/>
    <mergeCell ref="E443:F443"/>
    <mergeCell ref="E444:F444"/>
    <mergeCell ref="E445:F445"/>
    <mergeCell ref="E428:F428"/>
    <mergeCell ref="E429:F429"/>
    <mergeCell ref="E430:F430"/>
    <mergeCell ref="E431:F431"/>
    <mergeCell ref="E432:F432"/>
    <mergeCell ref="E433:F433"/>
    <mergeCell ref="E434:F434"/>
    <mergeCell ref="E435:F435"/>
    <mergeCell ref="E436:F436"/>
    <mergeCell ref="E419:F419"/>
    <mergeCell ref="E420:F420"/>
    <mergeCell ref="E421:F421"/>
    <mergeCell ref="E422:F422"/>
    <mergeCell ref="E423:F423"/>
    <mergeCell ref="E424:F424"/>
    <mergeCell ref="E425:F425"/>
    <mergeCell ref="E426:F426"/>
    <mergeCell ref="E427:F427"/>
    <mergeCell ref="E410:F410"/>
    <mergeCell ref="E411:F411"/>
    <mergeCell ref="E412:F412"/>
    <mergeCell ref="E413:F413"/>
    <mergeCell ref="E414:F414"/>
    <mergeCell ref="E415:F415"/>
    <mergeCell ref="E416:F416"/>
    <mergeCell ref="E417:F417"/>
    <mergeCell ref="E418:F418"/>
    <mergeCell ref="E401:F401"/>
    <mergeCell ref="E402:F402"/>
    <mergeCell ref="E403:F403"/>
    <mergeCell ref="E404:F404"/>
    <mergeCell ref="E405:F405"/>
    <mergeCell ref="E406:F406"/>
    <mergeCell ref="E407:F407"/>
    <mergeCell ref="E408:F408"/>
    <mergeCell ref="E409:F409"/>
    <mergeCell ref="E950:F950"/>
    <mergeCell ref="E951:F951"/>
    <mergeCell ref="E952:F952"/>
    <mergeCell ref="E953:F953"/>
    <mergeCell ref="E954:F954"/>
    <mergeCell ref="E955:F955"/>
    <mergeCell ref="E956:F956"/>
    <mergeCell ref="E369:F369"/>
    <mergeCell ref="E370:F370"/>
    <mergeCell ref="E371:F371"/>
    <mergeCell ref="E372:F372"/>
    <mergeCell ref="E373:F373"/>
    <mergeCell ref="E374:F374"/>
    <mergeCell ref="E375:F375"/>
    <mergeCell ref="E376:F376"/>
    <mergeCell ref="E377:F377"/>
    <mergeCell ref="E378:F378"/>
    <mergeCell ref="E379:F379"/>
    <mergeCell ref="E380:F380"/>
    <mergeCell ref="E381:F381"/>
    <mergeCell ref="E382:F382"/>
    <mergeCell ref="E383:F383"/>
    <mergeCell ref="E384:F384"/>
    <mergeCell ref="E385:F385"/>
    <mergeCell ref="E941:F941"/>
    <mergeCell ref="E942:F942"/>
    <mergeCell ref="E943:F943"/>
    <mergeCell ref="E944:F944"/>
    <mergeCell ref="E945:F945"/>
    <mergeCell ref="E946:F946"/>
    <mergeCell ref="E947:F947"/>
    <mergeCell ref="E948:F948"/>
    <mergeCell ref="E949:F949"/>
    <mergeCell ref="E932:F932"/>
    <mergeCell ref="E933:F933"/>
    <mergeCell ref="E934:F934"/>
    <mergeCell ref="E935:F935"/>
    <mergeCell ref="E936:F936"/>
    <mergeCell ref="E937:F937"/>
    <mergeCell ref="E938:F938"/>
    <mergeCell ref="E939:F939"/>
    <mergeCell ref="E940:F940"/>
    <mergeCell ref="E923:F923"/>
    <mergeCell ref="E924:F924"/>
    <mergeCell ref="E925:F925"/>
    <mergeCell ref="E926:F926"/>
    <mergeCell ref="E927:F927"/>
    <mergeCell ref="E928:F928"/>
    <mergeCell ref="E929:F929"/>
    <mergeCell ref="E930:F930"/>
    <mergeCell ref="E931:F931"/>
    <mergeCell ref="E976:F976"/>
    <mergeCell ref="E977:F977"/>
    <mergeCell ref="E985:F985"/>
    <mergeCell ref="E986:F986"/>
    <mergeCell ref="E978:F978"/>
    <mergeCell ref="E979:F979"/>
    <mergeCell ref="E980:F980"/>
    <mergeCell ref="E981:F981"/>
    <mergeCell ref="E982:F982"/>
    <mergeCell ref="E983:F983"/>
    <mergeCell ref="E984:F984"/>
    <mergeCell ref="E967:F967"/>
    <mergeCell ref="E968:F968"/>
    <mergeCell ref="E969:F969"/>
    <mergeCell ref="E970:F970"/>
    <mergeCell ref="E971:F971"/>
    <mergeCell ref="E972:F972"/>
    <mergeCell ref="E973:F973"/>
    <mergeCell ref="E974:F974"/>
    <mergeCell ref="E975:F975"/>
    <mergeCell ref="E958:F958"/>
    <mergeCell ref="E959:F959"/>
    <mergeCell ref="E960:F960"/>
    <mergeCell ref="E961:F961"/>
    <mergeCell ref="E962:F962"/>
    <mergeCell ref="E963:F963"/>
    <mergeCell ref="E964:F964"/>
    <mergeCell ref="E965:F965"/>
    <mergeCell ref="E966:F966"/>
    <mergeCell ref="E900:F900"/>
    <mergeCell ref="E901:F901"/>
    <mergeCell ref="E902:F902"/>
    <mergeCell ref="E903:F903"/>
    <mergeCell ref="E904:F904"/>
    <mergeCell ref="E905:F905"/>
    <mergeCell ref="E906:F906"/>
    <mergeCell ref="E907:F907"/>
    <mergeCell ref="E957:F957"/>
    <mergeCell ref="E908:F908"/>
    <mergeCell ref="E909:F909"/>
    <mergeCell ref="E910:F910"/>
    <mergeCell ref="E911:F911"/>
    <mergeCell ref="E912:F912"/>
    <mergeCell ref="E913:F913"/>
    <mergeCell ref="E914:F914"/>
    <mergeCell ref="E915:F915"/>
    <mergeCell ref="E916:F916"/>
    <mergeCell ref="E917:F917"/>
    <mergeCell ref="E918:F918"/>
    <mergeCell ref="E919:F919"/>
    <mergeCell ref="E920:F920"/>
    <mergeCell ref="E921:F921"/>
    <mergeCell ref="E922:F922"/>
    <mergeCell ref="E891:F891"/>
    <mergeCell ref="E892:F892"/>
    <mergeCell ref="E893:F893"/>
    <mergeCell ref="E894:F894"/>
    <mergeCell ref="E895:F895"/>
    <mergeCell ref="E896:F896"/>
    <mergeCell ref="E897:F897"/>
    <mergeCell ref="E898:F898"/>
    <mergeCell ref="E899:F899"/>
    <mergeCell ref="E882:F882"/>
    <mergeCell ref="E883:F883"/>
    <mergeCell ref="E884:F884"/>
    <mergeCell ref="E885:F885"/>
    <mergeCell ref="E886:F886"/>
    <mergeCell ref="E887:F887"/>
    <mergeCell ref="E888:F888"/>
    <mergeCell ref="E889:F889"/>
    <mergeCell ref="E890:F890"/>
    <mergeCell ref="E873:F873"/>
    <mergeCell ref="E874:F874"/>
    <mergeCell ref="E875:F875"/>
    <mergeCell ref="E876:F876"/>
    <mergeCell ref="E877:F877"/>
    <mergeCell ref="E878:F878"/>
    <mergeCell ref="E879:F879"/>
    <mergeCell ref="E880:F880"/>
    <mergeCell ref="E881:F881"/>
    <mergeCell ref="E864:F864"/>
    <mergeCell ref="E865:F865"/>
    <mergeCell ref="E866:F866"/>
    <mergeCell ref="E867:F867"/>
    <mergeCell ref="E868:F868"/>
    <mergeCell ref="E869:F869"/>
    <mergeCell ref="E870:F870"/>
    <mergeCell ref="E871:F871"/>
    <mergeCell ref="E872:F872"/>
    <mergeCell ref="E855:F855"/>
    <mergeCell ref="E856:F856"/>
    <mergeCell ref="E857:F857"/>
    <mergeCell ref="E858:F858"/>
    <mergeCell ref="E859:F859"/>
    <mergeCell ref="E860:F860"/>
    <mergeCell ref="E861:F861"/>
    <mergeCell ref="E862:F862"/>
    <mergeCell ref="E863:F863"/>
    <mergeCell ref="E846:F846"/>
    <mergeCell ref="E847:F847"/>
    <mergeCell ref="E848:F848"/>
    <mergeCell ref="E849:F849"/>
    <mergeCell ref="E850:F850"/>
    <mergeCell ref="E851:F851"/>
    <mergeCell ref="E852:F852"/>
    <mergeCell ref="E853:F853"/>
    <mergeCell ref="E854:F854"/>
    <mergeCell ref="E837:F837"/>
    <mergeCell ref="E838:F838"/>
    <mergeCell ref="E839:F839"/>
    <mergeCell ref="E840:F840"/>
    <mergeCell ref="E841:F841"/>
    <mergeCell ref="E842:F842"/>
    <mergeCell ref="E843:F843"/>
    <mergeCell ref="E844:F844"/>
    <mergeCell ref="E845:F845"/>
    <mergeCell ref="E828:F828"/>
    <mergeCell ref="E829:F829"/>
    <mergeCell ref="E830:F830"/>
    <mergeCell ref="E831:F831"/>
    <mergeCell ref="E832:F832"/>
    <mergeCell ref="E833:F833"/>
    <mergeCell ref="E834:F834"/>
    <mergeCell ref="E835:F835"/>
    <mergeCell ref="E836:F836"/>
    <mergeCell ref="E819:F819"/>
    <mergeCell ref="E820:F820"/>
    <mergeCell ref="E821:F821"/>
    <mergeCell ref="E822:F822"/>
    <mergeCell ref="E823:F823"/>
    <mergeCell ref="E824:F824"/>
    <mergeCell ref="E825:F825"/>
    <mergeCell ref="E826:F826"/>
    <mergeCell ref="E827:F827"/>
    <mergeCell ref="E810:F810"/>
    <mergeCell ref="E811:F811"/>
    <mergeCell ref="E812:F812"/>
    <mergeCell ref="E813:F813"/>
    <mergeCell ref="E814:F814"/>
    <mergeCell ref="E815:F815"/>
    <mergeCell ref="E816:F816"/>
    <mergeCell ref="E817:F817"/>
    <mergeCell ref="E818:F818"/>
    <mergeCell ref="E801:F801"/>
    <mergeCell ref="E802:F802"/>
    <mergeCell ref="E803:F803"/>
    <mergeCell ref="E804:F804"/>
    <mergeCell ref="E805:F805"/>
    <mergeCell ref="E806:F806"/>
    <mergeCell ref="E807:F807"/>
    <mergeCell ref="E808:F808"/>
    <mergeCell ref="E809:F809"/>
    <mergeCell ref="E792:F792"/>
    <mergeCell ref="E793:F793"/>
    <mergeCell ref="E794:F794"/>
    <mergeCell ref="E795:F795"/>
    <mergeCell ref="E796:F796"/>
    <mergeCell ref="E797:F797"/>
    <mergeCell ref="E798:F798"/>
    <mergeCell ref="E799:F799"/>
    <mergeCell ref="E800:F800"/>
    <mergeCell ref="E783:F783"/>
    <mergeCell ref="E784:F784"/>
    <mergeCell ref="E785:F785"/>
    <mergeCell ref="E786:F786"/>
    <mergeCell ref="E787:F787"/>
    <mergeCell ref="E788:F788"/>
    <mergeCell ref="E789:F789"/>
    <mergeCell ref="E790:F790"/>
    <mergeCell ref="E791:F791"/>
    <mergeCell ref="E774:F774"/>
    <mergeCell ref="E775:F775"/>
    <mergeCell ref="E776:F776"/>
    <mergeCell ref="E777:F777"/>
    <mergeCell ref="E778:F778"/>
    <mergeCell ref="E779:F779"/>
    <mergeCell ref="E780:F780"/>
    <mergeCell ref="E781:F781"/>
    <mergeCell ref="E782:F782"/>
    <mergeCell ref="E765:F765"/>
    <mergeCell ref="E766:F766"/>
    <mergeCell ref="E767:F767"/>
    <mergeCell ref="E768:F768"/>
    <mergeCell ref="E769:F769"/>
    <mergeCell ref="E770:F770"/>
    <mergeCell ref="E771:F771"/>
    <mergeCell ref="E772:F772"/>
    <mergeCell ref="E773:F773"/>
    <mergeCell ref="E756:F756"/>
    <mergeCell ref="E757:F757"/>
    <mergeCell ref="E758:F758"/>
    <mergeCell ref="E759:F759"/>
    <mergeCell ref="E760:F760"/>
    <mergeCell ref="E761:F761"/>
    <mergeCell ref="E762:F762"/>
    <mergeCell ref="E763:F763"/>
    <mergeCell ref="E764:F764"/>
    <mergeCell ref="E747:F747"/>
    <mergeCell ref="E748:F748"/>
    <mergeCell ref="E749:F749"/>
    <mergeCell ref="E750:F750"/>
    <mergeCell ref="E751:F751"/>
    <mergeCell ref="E752:F752"/>
    <mergeCell ref="E753:F753"/>
    <mergeCell ref="E754:F754"/>
    <mergeCell ref="E755:F755"/>
    <mergeCell ref="E738:F738"/>
    <mergeCell ref="E739:F739"/>
    <mergeCell ref="E740:F740"/>
    <mergeCell ref="E741:F741"/>
    <mergeCell ref="E742:F742"/>
    <mergeCell ref="E743:F743"/>
    <mergeCell ref="E744:F744"/>
    <mergeCell ref="E745:F745"/>
    <mergeCell ref="E746:F746"/>
    <mergeCell ref="E729:F729"/>
    <mergeCell ref="E730:F730"/>
    <mergeCell ref="E731:F731"/>
    <mergeCell ref="E732:F732"/>
    <mergeCell ref="E733:F733"/>
    <mergeCell ref="E734:F734"/>
    <mergeCell ref="E735:F735"/>
    <mergeCell ref="E736:F736"/>
    <mergeCell ref="E737:F737"/>
    <mergeCell ref="E720:F720"/>
    <mergeCell ref="E721:F721"/>
    <mergeCell ref="E722:F722"/>
    <mergeCell ref="E723:F723"/>
    <mergeCell ref="E724:F724"/>
    <mergeCell ref="E725:F725"/>
    <mergeCell ref="E726:F726"/>
    <mergeCell ref="E727:F727"/>
    <mergeCell ref="E728:F728"/>
    <mergeCell ref="E368:F368"/>
    <mergeCell ref="E712:F712"/>
    <mergeCell ref="E713:F713"/>
    <mergeCell ref="E714:F714"/>
    <mergeCell ref="E715:F715"/>
    <mergeCell ref="E716:F716"/>
    <mergeCell ref="E717:F717"/>
    <mergeCell ref="E718:F718"/>
    <mergeCell ref="E719:F719"/>
    <mergeCell ref="E386:F386"/>
    <mergeCell ref="E387:F387"/>
    <mergeCell ref="E388:F388"/>
    <mergeCell ref="E389:F389"/>
    <mergeCell ref="E390:F390"/>
    <mergeCell ref="E391:F391"/>
    <mergeCell ref="E392:F392"/>
    <mergeCell ref="E393:F393"/>
    <mergeCell ref="E394:F394"/>
    <mergeCell ref="E395:F395"/>
    <mergeCell ref="E396:F396"/>
    <mergeCell ref="E397:F397"/>
    <mergeCell ref="E398:F398"/>
    <mergeCell ref="E399:F399"/>
    <mergeCell ref="E400:F400"/>
    <mergeCell ref="E359:F359"/>
    <mergeCell ref="E360:F360"/>
    <mergeCell ref="E361:F361"/>
    <mergeCell ref="E362:F362"/>
    <mergeCell ref="E363:F363"/>
    <mergeCell ref="E364:F364"/>
    <mergeCell ref="E365:F365"/>
    <mergeCell ref="E366:F366"/>
    <mergeCell ref="E367:F367"/>
    <mergeCell ref="E350:F350"/>
    <mergeCell ref="E351:F351"/>
    <mergeCell ref="E352:F352"/>
    <mergeCell ref="E353:F353"/>
    <mergeCell ref="E354:F354"/>
    <mergeCell ref="E355:F355"/>
    <mergeCell ref="E356:F356"/>
    <mergeCell ref="E357:F357"/>
    <mergeCell ref="E358:F358"/>
    <mergeCell ref="E341:F341"/>
    <mergeCell ref="E342:F342"/>
    <mergeCell ref="E343:F343"/>
    <mergeCell ref="E344:F344"/>
    <mergeCell ref="E345:F345"/>
    <mergeCell ref="E346:F346"/>
    <mergeCell ref="E347:F347"/>
    <mergeCell ref="E348:F348"/>
    <mergeCell ref="E349:F349"/>
    <mergeCell ref="E332:F332"/>
    <mergeCell ref="E333:F333"/>
    <mergeCell ref="E334:F334"/>
    <mergeCell ref="E335:F335"/>
    <mergeCell ref="E336:F336"/>
    <mergeCell ref="E337:F337"/>
    <mergeCell ref="E338:F338"/>
    <mergeCell ref="E339:F339"/>
    <mergeCell ref="E340:F340"/>
    <mergeCell ref="E323:F323"/>
    <mergeCell ref="E324:F324"/>
    <mergeCell ref="E325:F325"/>
    <mergeCell ref="E326:F326"/>
    <mergeCell ref="E327:F327"/>
    <mergeCell ref="E328:F328"/>
    <mergeCell ref="E329:F329"/>
    <mergeCell ref="E330:F330"/>
    <mergeCell ref="E331:F331"/>
    <mergeCell ref="E314:F314"/>
    <mergeCell ref="E315:F315"/>
    <mergeCell ref="E316:F316"/>
    <mergeCell ref="E317:F317"/>
    <mergeCell ref="E318:F318"/>
    <mergeCell ref="E319:F319"/>
    <mergeCell ref="E320:F320"/>
    <mergeCell ref="E321:F321"/>
    <mergeCell ref="E322:F322"/>
    <mergeCell ref="E305:F305"/>
    <mergeCell ref="E306:F306"/>
    <mergeCell ref="E307:F307"/>
    <mergeCell ref="E308:F308"/>
    <mergeCell ref="E309:F309"/>
    <mergeCell ref="E310:F310"/>
    <mergeCell ref="E311:F311"/>
    <mergeCell ref="E312:F312"/>
    <mergeCell ref="E313:F313"/>
    <mergeCell ref="E296:F296"/>
    <mergeCell ref="E297:F297"/>
    <mergeCell ref="E298:F298"/>
    <mergeCell ref="E299:F299"/>
    <mergeCell ref="E300:F300"/>
    <mergeCell ref="E301:F301"/>
    <mergeCell ref="E302:F302"/>
    <mergeCell ref="E303:F303"/>
    <mergeCell ref="E304:F304"/>
    <mergeCell ref="E287:F287"/>
    <mergeCell ref="E288:F288"/>
    <mergeCell ref="E289:F289"/>
    <mergeCell ref="E290:F290"/>
    <mergeCell ref="E291:F291"/>
    <mergeCell ref="E292:F292"/>
    <mergeCell ref="E293:F293"/>
    <mergeCell ref="E294:F294"/>
    <mergeCell ref="E295:F295"/>
    <mergeCell ref="E278:F278"/>
    <mergeCell ref="E279:F279"/>
    <mergeCell ref="E280:F280"/>
    <mergeCell ref="E281:F281"/>
    <mergeCell ref="E282:F282"/>
    <mergeCell ref="E283:F283"/>
    <mergeCell ref="E284:F284"/>
    <mergeCell ref="E285:F285"/>
    <mergeCell ref="E286:F286"/>
    <mergeCell ref="E269:F269"/>
    <mergeCell ref="E270:F270"/>
    <mergeCell ref="E271:F271"/>
    <mergeCell ref="E272:F272"/>
    <mergeCell ref="E273:F273"/>
    <mergeCell ref="E274:F274"/>
    <mergeCell ref="E275:F275"/>
    <mergeCell ref="E276:F276"/>
    <mergeCell ref="E277:F277"/>
    <mergeCell ref="E260:F260"/>
    <mergeCell ref="E261:F261"/>
    <mergeCell ref="E262:F262"/>
    <mergeCell ref="E263:F263"/>
    <mergeCell ref="E264:F264"/>
    <mergeCell ref="E265:F265"/>
    <mergeCell ref="E266:F266"/>
    <mergeCell ref="E267:F267"/>
    <mergeCell ref="E268:F268"/>
    <mergeCell ref="E251:F251"/>
    <mergeCell ref="E252:F252"/>
    <mergeCell ref="E253:F253"/>
    <mergeCell ref="E254:F254"/>
    <mergeCell ref="E255:F255"/>
    <mergeCell ref="E256:F256"/>
    <mergeCell ref="E257:F257"/>
    <mergeCell ref="E258:F258"/>
    <mergeCell ref="E259:F259"/>
    <mergeCell ref="E242:F242"/>
    <mergeCell ref="E243:F243"/>
    <mergeCell ref="E244:F244"/>
    <mergeCell ref="E245:F245"/>
    <mergeCell ref="E246:F246"/>
    <mergeCell ref="E247:F247"/>
    <mergeCell ref="E248:F248"/>
    <mergeCell ref="E249:F249"/>
    <mergeCell ref="E250:F250"/>
    <mergeCell ref="E233:F233"/>
    <mergeCell ref="E234:F234"/>
    <mergeCell ref="E235:F235"/>
    <mergeCell ref="E236:F236"/>
    <mergeCell ref="E237:F237"/>
    <mergeCell ref="E238:F238"/>
    <mergeCell ref="E239:F239"/>
    <mergeCell ref="E240:F240"/>
    <mergeCell ref="E241:F241"/>
    <mergeCell ref="E224:F224"/>
    <mergeCell ref="E225:F225"/>
    <mergeCell ref="E226:F226"/>
    <mergeCell ref="E227:F227"/>
    <mergeCell ref="E228:F228"/>
    <mergeCell ref="E229:F229"/>
    <mergeCell ref="E230:F230"/>
    <mergeCell ref="E231:F231"/>
    <mergeCell ref="E232:F232"/>
    <mergeCell ref="E215:F215"/>
    <mergeCell ref="E216:F216"/>
    <mergeCell ref="E217:F217"/>
    <mergeCell ref="E218:F218"/>
    <mergeCell ref="E219:F219"/>
    <mergeCell ref="E220:F220"/>
    <mergeCell ref="E221:F221"/>
    <mergeCell ref="E222:F222"/>
    <mergeCell ref="E223:F223"/>
    <mergeCell ref="E206:F206"/>
    <mergeCell ref="E207:F207"/>
    <mergeCell ref="E208:F208"/>
    <mergeCell ref="E209:F209"/>
    <mergeCell ref="E210:F210"/>
    <mergeCell ref="E211:F211"/>
    <mergeCell ref="E212:F212"/>
    <mergeCell ref="E213:F213"/>
    <mergeCell ref="E214:F214"/>
    <mergeCell ref="E197:F197"/>
    <mergeCell ref="E198:F198"/>
    <mergeCell ref="E199:F199"/>
    <mergeCell ref="E200:F200"/>
    <mergeCell ref="E201:F201"/>
    <mergeCell ref="E202:F202"/>
    <mergeCell ref="E203:F203"/>
    <mergeCell ref="E204:F204"/>
    <mergeCell ref="E205:F205"/>
    <mergeCell ref="E188:F188"/>
    <mergeCell ref="E189:F189"/>
    <mergeCell ref="E190:F190"/>
    <mergeCell ref="E191:F191"/>
    <mergeCell ref="E192:F192"/>
    <mergeCell ref="E193:F193"/>
    <mergeCell ref="E194:F194"/>
    <mergeCell ref="E195:F195"/>
    <mergeCell ref="E196:F196"/>
    <mergeCell ref="E179:F179"/>
    <mergeCell ref="E180:F180"/>
    <mergeCell ref="E181:F181"/>
    <mergeCell ref="E182:F182"/>
    <mergeCell ref="E183:F183"/>
    <mergeCell ref="E184:F184"/>
    <mergeCell ref="E185:F185"/>
    <mergeCell ref="E186:F186"/>
    <mergeCell ref="E187:F187"/>
    <mergeCell ref="E170:F170"/>
    <mergeCell ref="E171:F171"/>
    <mergeCell ref="E172:F172"/>
    <mergeCell ref="E173:F173"/>
    <mergeCell ref="E174:F174"/>
    <mergeCell ref="E175:F175"/>
    <mergeCell ref="E176:F176"/>
    <mergeCell ref="E177:F177"/>
    <mergeCell ref="E178:F178"/>
    <mergeCell ref="E161:F161"/>
    <mergeCell ref="E162:F162"/>
    <mergeCell ref="E163:F163"/>
    <mergeCell ref="E164:F164"/>
    <mergeCell ref="E165:F165"/>
    <mergeCell ref="E166:F166"/>
    <mergeCell ref="E167:F167"/>
    <mergeCell ref="E168:F168"/>
    <mergeCell ref="E169:F169"/>
    <mergeCell ref="E152:F152"/>
    <mergeCell ref="E153:F153"/>
    <mergeCell ref="E154:F154"/>
    <mergeCell ref="E155:F155"/>
    <mergeCell ref="E156:F156"/>
    <mergeCell ref="E157:F157"/>
    <mergeCell ref="E158:F158"/>
    <mergeCell ref="E159:F159"/>
    <mergeCell ref="E160:F160"/>
    <mergeCell ref="E143:F143"/>
    <mergeCell ref="E144:F144"/>
    <mergeCell ref="E145:F145"/>
    <mergeCell ref="E146:F146"/>
    <mergeCell ref="E147:F147"/>
    <mergeCell ref="E148:F148"/>
    <mergeCell ref="E149:F149"/>
    <mergeCell ref="E150:F150"/>
    <mergeCell ref="E151:F151"/>
    <mergeCell ref="E134:F134"/>
    <mergeCell ref="E135:F135"/>
    <mergeCell ref="E136:F136"/>
    <mergeCell ref="E137:F137"/>
    <mergeCell ref="E138:F138"/>
    <mergeCell ref="E139:F139"/>
    <mergeCell ref="E140:F140"/>
    <mergeCell ref="E141:F141"/>
    <mergeCell ref="E142:F142"/>
    <mergeCell ref="E125:F125"/>
    <mergeCell ref="E126:F126"/>
    <mergeCell ref="E127:F127"/>
    <mergeCell ref="E128:F128"/>
    <mergeCell ref="E129:F129"/>
    <mergeCell ref="E130:F130"/>
    <mergeCell ref="E131:F131"/>
    <mergeCell ref="E132:F132"/>
    <mergeCell ref="E133:F133"/>
    <mergeCell ref="E116:F116"/>
    <mergeCell ref="E117:F117"/>
    <mergeCell ref="E118:F118"/>
    <mergeCell ref="E119:F119"/>
    <mergeCell ref="E120:F120"/>
    <mergeCell ref="E121:F121"/>
    <mergeCell ref="E122:F122"/>
    <mergeCell ref="E123:F123"/>
    <mergeCell ref="E124:F124"/>
    <mergeCell ref="E107:F107"/>
    <mergeCell ref="E108:F108"/>
    <mergeCell ref="E109:F109"/>
    <mergeCell ref="E110:F110"/>
    <mergeCell ref="E111:F111"/>
    <mergeCell ref="E112:F112"/>
    <mergeCell ref="E113:F113"/>
    <mergeCell ref="E114:F114"/>
    <mergeCell ref="E115:F115"/>
    <mergeCell ref="E98:F98"/>
    <mergeCell ref="E99:F99"/>
    <mergeCell ref="E100:F100"/>
    <mergeCell ref="E101:F101"/>
    <mergeCell ref="E102:F102"/>
    <mergeCell ref="E103:F103"/>
    <mergeCell ref="E104:F104"/>
    <mergeCell ref="E105:F105"/>
    <mergeCell ref="E106:F106"/>
    <mergeCell ref="E89:F89"/>
    <mergeCell ref="E90:F90"/>
    <mergeCell ref="E91:F91"/>
    <mergeCell ref="E92:F92"/>
    <mergeCell ref="E93:F93"/>
    <mergeCell ref="E94:F94"/>
    <mergeCell ref="E95:F95"/>
    <mergeCell ref="E96:F96"/>
    <mergeCell ref="E97:F97"/>
    <mergeCell ref="E80:F80"/>
    <mergeCell ref="E81:F81"/>
    <mergeCell ref="E82:F82"/>
    <mergeCell ref="E83:F83"/>
    <mergeCell ref="E84:F84"/>
    <mergeCell ref="E85:F85"/>
    <mergeCell ref="E86:F86"/>
    <mergeCell ref="E87:F87"/>
    <mergeCell ref="E88:F88"/>
    <mergeCell ref="E71:F71"/>
    <mergeCell ref="E72:F72"/>
    <mergeCell ref="E73:F73"/>
    <mergeCell ref="E74:F74"/>
    <mergeCell ref="E75:F75"/>
    <mergeCell ref="E76:F76"/>
    <mergeCell ref="E77:F77"/>
    <mergeCell ref="E78:F78"/>
    <mergeCell ref="E79:F79"/>
    <mergeCell ref="E62:F62"/>
    <mergeCell ref="E63:F63"/>
    <mergeCell ref="E64:F64"/>
    <mergeCell ref="E65:F65"/>
    <mergeCell ref="E66:F66"/>
    <mergeCell ref="E67:F67"/>
    <mergeCell ref="E68:F68"/>
    <mergeCell ref="E69:F69"/>
    <mergeCell ref="E70:F70"/>
    <mergeCell ref="E53:F53"/>
    <mergeCell ref="E54:F54"/>
    <mergeCell ref="E55:F55"/>
    <mergeCell ref="E56:F56"/>
    <mergeCell ref="E57:F57"/>
    <mergeCell ref="E58:F58"/>
    <mergeCell ref="E59:F59"/>
    <mergeCell ref="E60:F60"/>
    <mergeCell ref="E61:F61"/>
    <mergeCell ref="E44:F44"/>
    <mergeCell ref="E45:F45"/>
    <mergeCell ref="E46:F46"/>
    <mergeCell ref="E47:F47"/>
    <mergeCell ref="E48:F48"/>
    <mergeCell ref="E49:F49"/>
    <mergeCell ref="E50:F50"/>
    <mergeCell ref="E51:F51"/>
    <mergeCell ref="E52:F52"/>
    <mergeCell ref="E35:F35"/>
    <mergeCell ref="E36:F36"/>
    <mergeCell ref="E37:F37"/>
    <mergeCell ref="E38:F38"/>
    <mergeCell ref="E39:F39"/>
    <mergeCell ref="E40:F40"/>
    <mergeCell ref="E41:F41"/>
    <mergeCell ref="E42:F42"/>
    <mergeCell ref="E43:F43"/>
    <mergeCell ref="C4:G4"/>
    <mergeCell ref="C5:G5"/>
    <mergeCell ref="C6:G6"/>
    <mergeCell ref="C7:G7"/>
    <mergeCell ref="C8:G8"/>
    <mergeCell ref="C9:G9"/>
    <mergeCell ref="C10:G10"/>
    <mergeCell ref="C11:G11"/>
    <mergeCell ref="E34:F34"/>
  </mergeCells>
  <conditionalFormatting sqref="I1:Z986">
    <cfRule type="expression" dxfId="8" priority="2">
      <formula>AND(ISBLANK(I1), NOT(ISBLANK(H1)))</formula>
    </cfRule>
  </conditionalFormatting>
  <conditionalFormatting sqref="X1:Z2">
    <cfRule type="expression" dxfId="7" priority="1">
      <formula>AND(ISBLANK(X1), NOT(ISBLANK(V1)))</formula>
    </cfRule>
  </conditionalFormatting>
  <dataValidations count="4">
    <dataValidation type="list" allowBlank="1" showErrorMessage="1" sqref="O2" xr:uid="{00000000-0002-0000-0400-000000000000}">
      <formula1>"Functional,Non-functional"</formula1>
    </dataValidation>
    <dataValidation type="list" allowBlank="1" sqref="P2" xr:uid="{00000000-0002-0000-0400-000001000000}">
      <formula1>"Different Paths,Round Trip,Invariant,Idempotence,Structural Induction,Hard to Prove Easy to Verify,Test Oracle,Mutation"</formula1>
    </dataValidation>
    <dataValidation type="list" allowBlank="1" sqref="S2" xr:uid="{00000000-0002-0000-0400-000002000000}">
      <formula1>"Numerical,Character,String,Boolean,List,Tuple,Dictionary,Arbitrary,SUT Instance"</formula1>
    </dataValidation>
    <dataValidation type="list" allowBlank="1" sqref="N2" xr:uid="{00000000-0002-0000-0400-000003000000}">
      <formula1>"Functionality,Environment,Integration"</formula1>
    </dataValidation>
  </dataValidations>
  <pageMargins left="0.7" right="0.7" top="0.75" bottom="0.75" header="0.3" footer="0.3"/>
  <tableParts count="2">
    <tablePart r:id="rId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outlinePr summaryBelow="0" summaryRight="0"/>
  </sheetPr>
  <dimension ref="A1:AC998"/>
  <sheetViews>
    <sheetView workbookViewId="0">
      <pane ySplit="1" topLeftCell="A2" activePane="bottomLeft" state="frozen"/>
      <selection pane="bottomLeft" activeCell="B3" sqref="B3"/>
    </sheetView>
  </sheetViews>
  <sheetFormatPr defaultColWidth="12.5703125" defaultRowHeight="15.75" customHeight="1" x14ac:dyDescent="0.2"/>
  <cols>
    <col min="1" max="1" width="3.42578125" customWidth="1"/>
    <col min="2" max="2" width="18.42578125" customWidth="1"/>
    <col min="3" max="3" width="21.42578125" customWidth="1"/>
    <col min="4" max="4" width="17.7109375" customWidth="1"/>
    <col min="5" max="5" width="18.42578125" customWidth="1"/>
    <col min="6" max="6" width="23.42578125" customWidth="1"/>
    <col min="7" max="7" width="24.42578125" customWidth="1"/>
    <col min="8" max="8" width="7" customWidth="1"/>
    <col min="9" max="9" width="14.5703125" customWidth="1"/>
    <col min="10" max="10" width="24" customWidth="1"/>
    <col min="11" max="11" width="32.140625" customWidth="1"/>
    <col min="12" max="12" width="16.42578125" customWidth="1"/>
    <col min="13" max="13" width="20.5703125" customWidth="1"/>
    <col min="14" max="14" width="23.140625" customWidth="1"/>
    <col min="15" max="15" width="19.7109375" customWidth="1"/>
    <col min="16" max="16" width="23.7109375" customWidth="1"/>
    <col min="17" max="17" width="16.42578125" customWidth="1"/>
    <col min="18" max="18" width="13.85546875" customWidth="1"/>
    <col min="19" max="20" width="14.42578125" customWidth="1"/>
    <col min="21" max="21" width="13.7109375" customWidth="1"/>
    <col min="23" max="23" width="16.140625" customWidth="1"/>
    <col min="24" max="24" width="14.7109375" customWidth="1"/>
  </cols>
  <sheetData>
    <row r="1" spans="1:29" ht="51.75" customHeight="1" x14ac:dyDescent="0.2">
      <c r="A1" s="26"/>
      <c r="B1" s="27" t="s">
        <v>32</v>
      </c>
      <c r="C1" s="28" t="s">
        <v>33</v>
      </c>
      <c r="D1" s="28" t="s">
        <v>34</v>
      </c>
      <c r="E1" s="28" t="s">
        <v>35</v>
      </c>
      <c r="F1" s="28" t="s">
        <v>36</v>
      </c>
      <c r="G1" s="30" t="s">
        <v>37</v>
      </c>
      <c r="H1" s="26"/>
      <c r="I1" s="27" t="s">
        <v>38</v>
      </c>
      <c r="J1" s="28" t="s">
        <v>138</v>
      </c>
      <c r="K1" s="28" t="s">
        <v>40</v>
      </c>
      <c r="L1" s="28" t="s">
        <v>41</v>
      </c>
      <c r="M1" s="28" t="s">
        <v>42</v>
      </c>
      <c r="N1" s="28" t="s">
        <v>43</v>
      </c>
      <c r="O1" s="28" t="s">
        <v>44</v>
      </c>
      <c r="P1" s="28" t="s">
        <v>45</v>
      </c>
      <c r="Q1" s="28" t="s">
        <v>46</v>
      </c>
      <c r="R1" s="28" t="s">
        <v>47</v>
      </c>
      <c r="S1" s="29" t="s">
        <v>48</v>
      </c>
      <c r="T1" s="28" t="s">
        <v>49</v>
      </c>
      <c r="U1" s="28" t="s">
        <v>50</v>
      </c>
      <c r="V1" s="28" t="s">
        <v>51</v>
      </c>
      <c r="W1" s="28" t="s">
        <v>52</v>
      </c>
      <c r="X1" s="28" t="s">
        <v>53</v>
      </c>
      <c r="Y1" s="29" t="s">
        <v>54</v>
      </c>
      <c r="Z1" s="30" t="s">
        <v>55</v>
      </c>
      <c r="AA1" s="26"/>
      <c r="AB1" s="26"/>
      <c r="AC1" s="26"/>
    </row>
    <row r="2" spans="1:29" ht="38.25" x14ac:dyDescent="0.2">
      <c r="B2" s="68" t="str">
        <f>HYPERLINK("https://archive.ph/fSOij", "graph-data-science")</f>
        <v>graph-data-science</v>
      </c>
      <c r="C2" s="69" t="s">
        <v>139</v>
      </c>
      <c r="D2" s="70" t="s">
        <v>140</v>
      </c>
      <c r="E2" s="69" t="str">
        <f>86 &amp; "/7139 (" &amp; TEXT(86/7139*100, "00.00") &amp; "%)"</f>
        <v>86/7139 (0.001%)</v>
      </c>
      <c r="F2" s="70" t="s">
        <v>141</v>
      </c>
      <c r="G2" s="71" t="s">
        <v>142</v>
      </c>
      <c r="I2" s="35">
        <v>1</v>
      </c>
      <c r="J2" s="36" t="s">
        <v>143</v>
      </c>
      <c r="K2" s="72" t="str">
        <f t="shared" ref="K2:K16" si="0">HYPERLINK("https://github.com/neo4j/graph-data-science/blob/b5be915f798bfbf873ef1870bfb2b5499d5d929b/concurrency/src/test/java/org/neo4j/gds/core/concurrency/AtomicDoubleTest.java", "AtomicDoubleTest")</f>
        <v>AtomicDoubleTest</v>
      </c>
      <c r="L2" s="37">
        <v>4</v>
      </c>
      <c r="M2" s="36" t="s">
        <v>66</v>
      </c>
      <c r="N2" s="9" t="s">
        <v>62</v>
      </c>
      <c r="O2" s="9" t="s">
        <v>63</v>
      </c>
      <c r="P2" s="73" t="s">
        <v>18</v>
      </c>
      <c r="Q2" s="37" t="s">
        <v>66</v>
      </c>
      <c r="R2" s="37" t="s">
        <v>144</v>
      </c>
      <c r="S2" s="9" t="s">
        <v>99</v>
      </c>
      <c r="T2" s="37" t="s">
        <v>66</v>
      </c>
      <c r="U2" s="37" t="s">
        <v>66</v>
      </c>
      <c r="V2" s="37" t="s">
        <v>61</v>
      </c>
      <c r="W2" s="37" t="s">
        <v>66</v>
      </c>
      <c r="X2" s="37" t="s">
        <v>66</v>
      </c>
      <c r="Y2" s="37" t="s">
        <v>145</v>
      </c>
      <c r="Z2" s="74" t="s">
        <v>59</v>
      </c>
      <c r="AA2" s="40"/>
      <c r="AB2" s="40"/>
      <c r="AC2" s="40"/>
    </row>
    <row r="3" spans="1:29" ht="25.5" x14ac:dyDescent="0.2">
      <c r="I3" s="41">
        <v>1</v>
      </c>
      <c r="J3" s="42" t="s">
        <v>146</v>
      </c>
      <c r="K3" s="75" t="str">
        <f t="shared" si="0"/>
        <v>AtomicDoubleTest</v>
      </c>
      <c r="L3" s="43">
        <v>4</v>
      </c>
      <c r="M3" s="42" t="s">
        <v>66</v>
      </c>
      <c r="N3" s="17" t="s">
        <v>62</v>
      </c>
      <c r="O3" s="17" t="s">
        <v>63</v>
      </c>
      <c r="P3" s="44" t="s">
        <v>15</v>
      </c>
      <c r="Q3" s="43" t="s">
        <v>66</v>
      </c>
      <c r="R3" s="43" t="s">
        <v>144</v>
      </c>
      <c r="S3" s="17" t="s">
        <v>99</v>
      </c>
      <c r="T3" s="43" t="s">
        <v>66</v>
      </c>
      <c r="U3" s="43" t="s">
        <v>66</v>
      </c>
      <c r="V3" s="43" t="s">
        <v>61</v>
      </c>
      <c r="W3" s="43" t="s">
        <v>66</v>
      </c>
      <c r="X3" s="43" t="s">
        <v>66</v>
      </c>
      <c r="Y3" s="43" t="s">
        <v>145</v>
      </c>
      <c r="Z3" s="76" t="s">
        <v>59</v>
      </c>
      <c r="AA3" s="40"/>
      <c r="AB3" s="40"/>
      <c r="AC3" s="40"/>
    </row>
    <row r="4" spans="1:29" ht="25.5" x14ac:dyDescent="0.2">
      <c r="A4" s="26"/>
      <c r="B4" s="77" t="s">
        <v>45</v>
      </c>
      <c r="C4" s="123" t="s">
        <v>74</v>
      </c>
      <c r="D4" s="111"/>
      <c r="E4" s="111"/>
      <c r="F4" s="111"/>
      <c r="G4" s="112"/>
      <c r="I4" s="35">
        <v>4</v>
      </c>
      <c r="J4" s="36" t="s">
        <v>147</v>
      </c>
      <c r="K4" s="72" t="str">
        <f t="shared" si="0"/>
        <v>AtomicDoubleTest</v>
      </c>
      <c r="L4" s="37" t="s">
        <v>148</v>
      </c>
      <c r="M4" s="36" t="s">
        <v>66</v>
      </c>
      <c r="N4" s="9" t="s">
        <v>62</v>
      </c>
      <c r="O4" s="9" t="s">
        <v>63</v>
      </c>
      <c r="P4" s="38" t="s">
        <v>18</v>
      </c>
      <c r="Q4" s="37" t="s">
        <v>66</v>
      </c>
      <c r="R4" s="37" t="s">
        <v>144</v>
      </c>
      <c r="S4" s="9" t="s">
        <v>99</v>
      </c>
      <c r="T4" s="37" t="s">
        <v>66</v>
      </c>
      <c r="U4" s="37" t="s">
        <v>66</v>
      </c>
      <c r="V4" s="37" t="s">
        <v>61</v>
      </c>
      <c r="W4" s="37" t="s">
        <v>66</v>
      </c>
      <c r="X4" s="37" t="s">
        <v>66</v>
      </c>
      <c r="Y4" s="37" t="s">
        <v>145</v>
      </c>
      <c r="Z4" s="74" t="s">
        <v>59</v>
      </c>
      <c r="AA4" s="40"/>
      <c r="AB4" s="40"/>
      <c r="AC4" s="40"/>
    </row>
    <row r="5" spans="1:29" ht="38.25" x14ac:dyDescent="0.2">
      <c r="A5" s="26"/>
      <c r="B5" s="78" t="s">
        <v>30</v>
      </c>
      <c r="C5" s="124" t="s">
        <v>80</v>
      </c>
      <c r="D5" s="114"/>
      <c r="E5" s="114"/>
      <c r="F5" s="114"/>
      <c r="G5" s="115"/>
      <c r="I5" s="41">
        <v>2</v>
      </c>
      <c r="J5" s="42" t="s">
        <v>149</v>
      </c>
      <c r="K5" s="75" t="str">
        <f t="shared" si="0"/>
        <v>AtomicDoubleTest</v>
      </c>
      <c r="L5" s="43" t="s">
        <v>150</v>
      </c>
      <c r="M5" s="42" t="s">
        <v>151</v>
      </c>
      <c r="N5" s="17" t="s">
        <v>62</v>
      </c>
      <c r="O5" s="17" t="s">
        <v>63</v>
      </c>
      <c r="P5" s="44" t="s">
        <v>15</v>
      </c>
      <c r="Q5" s="43" t="s">
        <v>66</v>
      </c>
      <c r="R5" s="43" t="s">
        <v>152</v>
      </c>
      <c r="S5" s="17" t="s">
        <v>99</v>
      </c>
      <c r="T5" s="43" t="s">
        <v>66</v>
      </c>
      <c r="U5" s="43" t="s">
        <v>66</v>
      </c>
      <c r="V5" s="43" t="s">
        <v>61</v>
      </c>
      <c r="W5" s="43" t="s">
        <v>66</v>
      </c>
      <c r="X5" s="43" t="s">
        <v>66</v>
      </c>
      <c r="Y5" s="43" t="s">
        <v>145</v>
      </c>
      <c r="Z5" s="76" t="s">
        <v>59</v>
      </c>
      <c r="AA5" s="40"/>
      <c r="AB5" s="40"/>
      <c r="AC5" s="40"/>
    </row>
    <row r="6" spans="1:29" ht="38.25" x14ac:dyDescent="0.2">
      <c r="A6" s="26"/>
      <c r="B6" s="79" t="s">
        <v>21</v>
      </c>
      <c r="C6" s="125" t="s">
        <v>81</v>
      </c>
      <c r="D6" s="117"/>
      <c r="E6" s="117"/>
      <c r="F6" s="117"/>
      <c r="G6" s="118"/>
      <c r="I6" s="35">
        <v>2</v>
      </c>
      <c r="J6" s="36" t="s">
        <v>153</v>
      </c>
      <c r="K6" s="72" t="str">
        <f t="shared" si="0"/>
        <v>AtomicDoubleTest</v>
      </c>
      <c r="L6" s="37" t="s">
        <v>150</v>
      </c>
      <c r="M6" s="36" t="s">
        <v>151</v>
      </c>
      <c r="N6" s="9" t="s">
        <v>62</v>
      </c>
      <c r="O6" s="9" t="s">
        <v>63</v>
      </c>
      <c r="P6" s="38" t="s">
        <v>15</v>
      </c>
      <c r="Q6" s="37" t="s">
        <v>66</v>
      </c>
      <c r="R6" s="37" t="s">
        <v>152</v>
      </c>
      <c r="S6" s="9" t="s">
        <v>99</v>
      </c>
      <c r="T6" s="37" t="s">
        <v>66</v>
      </c>
      <c r="U6" s="37" t="s">
        <v>66</v>
      </c>
      <c r="V6" s="37" t="s">
        <v>61</v>
      </c>
      <c r="W6" s="37" t="s">
        <v>66</v>
      </c>
      <c r="X6" s="37" t="s">
        <v>66</v>
      </c>
      <c r="Y6" s="37" t="s">
        <v>145</v>
      </c>
      <c r="Z6" s="74" t="s">
        <v>59</v>
      </c>
      <c r="AA6" s="40"/>
      <c r="AB6" s="40"/>
      <c r="AC6" s="40"/>
    </row>
    <row r="7" spans="1:29" ht="38.25" x14ac:dyDescent="0.2">
      <c r="A7" s="26"/>
      <c r="B7" s="80" t="s">
        <v>18</v>
      </c>
      <c r="C7" s="126" t="s">
        <v>83</v>
      </c>
      <c r="D7" s="117"/>
      <c r="E7" s="117"/>
      <c r="F7" s="117"/>
      <c r="G7" s="118"/>
      <c r="I7" s="41">
        <v>2</v>
      </c>
      <c r="J7" s="42" t="s">
        <v>154</v>
      </c>
      <c r="K7" s="75" t="str">
        <f t="shared" si="0"/>
        <v>AtomicDoubleTest</v>
      </c>
      <c r="L7" s="43" t="s">
        <v>150</v>
      </c>
      <c r="M7" s="42" t="s">
        <v>151</v>
      </c>
      <c r="N7" s="17" t="s">
        <v>62</v>
      </c>
      <c r="O7" s="17" t="s">
        <v>63</v>
      </c>
      <c r="P7" s="44" t="s">
        <v>15</v>
      </c>
      <c r="Q7" s="43" t="s">
        <v>66</v>
      </c>
      <c r="R7" s="43" t="s">
        <v>152</v>
      </c>
      <c r="S7" s="17" t="s">
        <v>99</v>
      </c>
      <c r="T7" s="43" t="s">
        <v>66</v>
      </c>
      <c r="U7" s="43" t="s">
        <v>66</v>
      </c>
      <c r="V7" s="43" t="s">
        <v>61</v>
      </c>
      <c r="W7" s="43" t="s">
        <v>66</v>
      </c>
      <c r="X7" s="43" t="s">
        <v>66</v>
      </c>
      <c r="Y7" s="43" t="s">
        <v>145</v>
      </c>
      <c r="Z7" s="76" t="s">
        <v>59</v>
      </c>
      <c r="AA7" s="40"/>
      <c r="AB7" s="40"/>
      <c r="AC7" s="40"/>
    </row>
    <row r="8" spans="1:29" ht="38.25" x14ac:dyDescent="0.2">
      <c r="A8" s="26"/>
      <c r="B8" s="79" t="s">
        <v>24</v>
      </c>
      <c r="C8" s="125" t="s">
        <v>89</v>
      </c>
      <c r="D8" s="117"/>
      <c r="E8" s="117"/>
      <c r="F8" s="117"/>
      <c r="G8" s="118"/>
      <c r="I8" s="35">
        <v>2</v>
      </c>
      <c r="J8" s="36" t="s">
        <v>155</v>
      </c>
      <c r="K8" s="72" t="str">
        <f t="shared" si="0"/>
        <v>AtomicDoubleTest</v>
      </c>
      <c r="L8" s="37" t="s">
        <v>150</v>
      </c>
      <c r="M8" s="36" t="s">
        <v>151</v>
      </c>
      <c r="N8" s="9" t="s">
        <v>62</v>
      </c>
      <c r="O8" s="9" t="s">
        <v>63</v>
      </c>
      <c r="P8" s="38" t="s">
        <v>15</v>
      </c>
      <c r="Q8" s="37" t="s">
        <v>66</v>
      </c>
      <c r="R8" s="37" t="s">
        <v>152</v>
      </c>
      <c r="S8" s="9" t="s">
        <v>99</v>
      </c>
      <c r="T8" s="37" t="s">
        <v>66</v>
      </c>
      <c r="U8" s="37" t="s">
        <v>66</v>
      </c>
      <c r="V8" s="37" t="s">
        <v>61</v>
      </c>
      <c r="W8" s="37" t="s">
        <v>66</v>
      </c>
      <c r="X8" s="37" t="s">
        <v>66</v>
      </c>
      <c r="Y8" s="37" t="s">
        <v>145</v>
      </c>
      <c r="Z8" s="74" t="s">
        <v>59</v>
      </c>
    </row>
    <row r="9" spans="1:29" ht="38.25" x14ac:dyDescent="0.2">
      <c r="A9" s="26"/>
      <c r="B9" s="80" t="s">
        <v>28</v>
      </c>
      <c r="C9" s="126" t="s">
        <v>91</v>
      </c>
      <c r="D9" s="117"/>
      <c r="E9" s="117"/>
      <c r="F9" s="117"/>
      <c r="G9" s="118"/>
      <c r="I9" s="41">
        <v>2</v>
      </c>
      <c r="J9" s="42" t="s">
        <v>156</v>
      </c>
      <c r="K9" s="75" t="str">
        <f t="shared" si="0"/>
        <v>AtomicDoubleTest</v>
      </c>
      <c r="L9" s="43" t="s">
        <v>150</v>
      </c>
      <c r="M9" s="42" t="s">
        <v>151</v>
      </c>
      <c r="N9" s="17" t="s">
        <v>62</v>
      </c>
      <c r="O9" s="17" t="s">
        <v>63</v>
      </c>
      <c r="P9" s="44" t="s">
        <v>15</v>
      </c>
      <c r="Q9" s="43" t="s">
        <v>66</v>
      </c>
      <c r="R9" s="43" t="s">
        <v>152</v>
      </c>
      <c r="S9" s="17" t="s">
        <v>99</v>
      </c>
      <c r="T9" s="43" t="s">
        <v>66</v>
      </c>
      <c r="U9" s="43" t="s">
        <v>66</v>
      </c>
      <c r="V9" s="43" t="s">
        <v>61</v>
      </c>
      <c r="W9" s="43" t="s">
        <v>66</v>
      </c>
      <c r="X9" s="43" t="s">
        <v>66</v>
      </c>
      <c r="Y9" s="43" t="s">
        <v>145</v>
      </c>
      <c r="Z9" s="76" t="s">
        <v>59</v>
      </c>
    </row>
    <row r="10" spans="1:29" ht="38.25" x14ac:dyDescent="0.2">
      <c r="A10" s="26"/>
      <c r="B10" s="79" t="s">
        <v>31</v>
      </c>
      <c r="C10" s="125" t="s">
        <v>94</v>
      </c>
      <c r="D10" s="117"/>
      <c r="E10" s="117"/>
      <c r="F10" s="117"/>
      <c r="G10" s="118"/>
      <c r="I10" s="35">
        <v>2</v>
      </c>
      <c r="J10" s="36" t="s">
        <v>157</v>
      </c>
      <c r="K10" s="72" t="str">
        <f t="shared" si="0"/>
        <v>AtomicDoubleTest</v>
      </c>
      <c r="L10" s="37" t="s">
        <v>150</v>
      </c>
      <c r="M10" s="36" t="s">
        <v>151</v>
      </c>
      <c r="N10" s="9" t="s">
        <v>62</v>
      </c>
      <c r="O10" s="9" t="s">
        <v>63</v>
      </c>
      <c r="P10" s="38" t="s">
        <v>15</v>
      </c>
      <c r="Q10" s="37" t="s">
        <v>66</v>
      </c>
      <c r="R10" s="37" t="s">
        <v>152</v>
      </c>
      <c r="S10" s="9" t="s">
        <v>99</v>
      </c>
      <c r="T10" s="37" t="s">
        <v>66</v>
      </c>
      <c r="U10" s="37" t="s">
        <v>66</v>
      </c>
      <c r="V10" s="37" t="s">
        <v>61</v>
      </c>
      <c r="W10" s="37" t="s">
        <v>66</v>
      </c>
      <c r="X10" s="37" t="s">
        <v>66</v>
      </c>
      <c r="Y10" s="37" t="s">
        <v>145</v>
      </c>
      <c r="Z10" s="74" t="s">
        <v>59</v>
      </c>
    </row>
    <row r="11" spans="1:29" ht="38.25" x14ac:dyDescent="0.2">
      <c r="A11" s="26"/>
      <c r="B11" s="81" t="s">
        <v>26</v>
      </c>
      <c r="C11" s="127" t="s">
        <v>100</v>
      </c>
      <c r="D11" s="121"/>
      <c r="E11" s="121"/>
      <c r="F11" s="121"/>
      <c r="G11" s="122"/>
      <c r="I11" s="41">
        <v>2</v>
      </c>
      <c r="J11" s="42" t="s">
        <v>158</v>
      </c>
      <c r="K11" s="75" t="str">
        <f t="shared" si="0"/>
        <v>AtomicDoubleTest</v>
      </c>
      <c r="L11" s="43" t="s">
        <v>150</v>
      </c>
      <c r="M11" s="42" t="s">
        <v>151</v>
      </c>
      <c r="N11" s="17" t="s">
        <v>62</v>
      </c>
      <c r="O11" s="17" t="s">
        <v>63</v>
      </c>
      <c r="P11" s="44" t="s">
        <v>15</v>
      </c>
      <c r="Q11" s="43" t="s">
        <v>66</v>
      </c>
      <c r="R11" s="43" t="s">
        <v>152</v>
      </c>
      <c r="S11" s="17" t="s">
        <v>99</v>
      </c>
      <c r="T11" s="43" t="s">
        <v>66</v>
      </c>
      <c r="U11" s="43" t="s">
        <v>66</v>
      </c>
      <c r="V11" s="43" t="s">
        <v>61</v>
      </c>
      <c r="W11" s="43" t="s">
        <v>66</v>
      </c>
      <c r="X11" s="43" t="s">
        <v>66</v>
      </c>
      <c r="Y11" s="43" t="s">
        <v>145</v>
      </c>
      <c r="Z11" s="76" t="s">
        <v>59</v>
      </c>
    </row>
    <row r="12" spans="1:29" ht="38.25" x14ac:dyDescent="0.2">
      <c r="A12" s="26"/>
      <c r="I12" s="35">
        <v>2</v>
      </c>
      <c r="J12" s="36" t="s">
        <v>159</v>
      </c>
      <c r="K12" s="72" t="str">
        <f t="shared" si="0"/>
        <v>AtomicDoubleTest</v>
      </c>
      <c r="L12" s="37" t="s">
        <v>150</v>
      </c>
      <c r="M12" s="36" t="s">
        <v>151</v>
      </c>
      <c r="N12" s="9" t="s">
        <v>62</v>
      </c>
      <c r="O12" s="9" t="s">
        <v>63</v>
      </c>
      <c r="P12" s="38" t="s">
        <v>15</v>
      </c>
      <c r="Q12" s="37" t="s">
        <v>66</v>
      </c>
      <c r="R12" s="37" t="s">
        <v>152</v>
      </c>
      <c r="S12" s="9" t="s">
        <v>99</v>
      </c>
      <c r="T12" s="37" t="s">
        <v>66</v>
      </c>
      <c r="U12" s="37" t="s">
        <v>66</v>
      </c>
      <c r="V12" s="37" t="s">
        <v>61</v>
      </c>
      <c r="W12" s="37" t="s">
        <v>66</v>
      </c>
      <c r="X12" s="37" t="s">
        <v>66</v>
      </c>
      <c r="Y12" s="37" t="s">
        <v>145</v>
      </c>
      <c r="Z12" s="74" t="s">
        <v>59</v>
      </c>
    </row>
    <row r="13" spans="1:29" ht="38.25" x14ac:dyDescent="0.2">
      <c r="A13" s="26"/>
      <c r="B13" s="26"/>
      <c r="C13" s="26"/>
      <c r="D13" s="26"/>
      <c r="E13" s="26"/>
      <c r="F13" s="26"/>
      <c r="I13" s="41">
        <v>1</v>
      </c>
      <c r="J13" s="42" t="s">
        <v>160</v>
      </c>
      <c r="K13" s="75" t="str">
        <f t="shared" si="0"/>
        <v>AtomicDoubleTest</v>
      </c>
      <c r="L13" s="43">
        <v>2</v>
      </c>
      <c r="M13" s="42" t="s">
        <v>151</v>
      </c>
      <c r="N13" s="17" t="s">
        <v>62</v>
      </c>
      <c r="O13" s="17" t="s">
        <v>63</v>
      </c>
      <c r="P13" s="44" t="s">
        <v>15</v>
      </c>
      <c r="Q13" s="43" t="s">
        <v>66</v>
      </c>
      <c r="R13" s="43" t="s">
        <v>144</v>
      </c>
      <c r="S13" s="17" t="s">
        <v>99</v>
      </c>
      <c r="T13" s="43" t="s">
        <v>66</v>
      </c>
      <c r="U13" s="43" t="s">
        <v>66</v>
      </c>
      <c r="V13" s="43" t="s">
        <v>61</v>
      </c>
      <c r="W13" s="43" t="s">
        <v>66</v>
      </c>
      <c r="X13" s="43" t="s">
        <v>66</v>
      </c>
      <c r="Y13" s="43" t="s">
        <v>145</v>
      </c>
      <c r="Z13" s="76" t="s">
        <v>59</v>
      </c>
      <c r="AA13" s="82"/>
      <c r="AB13" s="82"/>
      <c r="AC13" s="82"/>
    </row>
    <row r="14" spans="1:29" ht="38.25" x14ac:dyDescent="0.5">
      <c r="A14" s="26"/>
      <c r="B14" s="26"/>
      <c r="C14" s="83"/>
      <c r="D14" s="26"/>
      <c r="E14" s="26"/>
      <c r="F14" s="26"/>
      <c r="I14" s="35">
        <v>1</v>
      </c>
      <c r="J14" s="36" t="s">
        <v>161</v>
      </c>
      <c r="K14" s="72" t="str">
        <f t="shared" si="0"/>
        <v>AtomicDoubleTest</v>
      </c>
      <c r="L14" s="37">
        <v>2</v>
      </c>
      <c r="M14" s="36" t="s">
        <v>151</v>
      </c>
      <c r="N14" s="9" t="s">
        <v>62</v>
      </c>
      <c r="O14" s="9" t="s">
        <v>63</v>
      </c>
      <c r="P14" s="38" t="s">
        <v>15</v>
      </c>
      <c r="Q14" s="37" t="s">
        <v>66</v>
      </c>
      <c r="R14" s="37" t="s">
        <v>144</v>
      </c>
      <c r="S14" s="9" t="s">
        <v>99</v>
      </c>
      <c r="T14" s="37" t="s">
        <v>66</v>
      </c>
      <c r="U14" s="37" t="s">
        <v>66</v>
      </c>
      <c r="V14" s="37" t="s">
        <v>61</v>
      </c>
      <c r="W14" s="37" t="s">
        <v>66</v>
      </c>
      <c r="X14" s="37" t="s">
        <v>66</v>
      </c>
      <c r="Y14" s="37" t="s">
        <v>145</v>
      </c>
      <c r="Z14" s="74" t="s">
        <v>59</v>
      </c>
    </row>
    <row r="15" spans="1:29" ht="38.25" x14ac:dyDescent="0.2">
      <c r="A15" s="26"/>
      <c r="B15" s="26"/>
      <c r="C15" s="26"/>
      <c r="D15" s="26"/>
      <c r="E15" s="26"/>
      <c r="F15" s="26"/>
      <c r="I15" s="41">
        <v>1</v>
      </c>
      <c r="J15" s="42" t="s">
        <v>162</v>
      </c>
      <c r="K15" s="75" t="str">
        <f t="shared" si="0"/>
        <v>AtomicDoubleTest</v>
      </c>
      <c r="L15" s="43">
        <v>2</v>
      </c>
      <c r="M15" s="42" t="s">
        <v>151</v>
      </c>
      <c r="N15" s="17" t="s">
        <v>62</v>
      </c>
      <c r="O15" s="17" t="s">
        <v>63</v>
      </c>
      <c r="P15" s="44" t="s">
        <v>15</v>
      </c>
      <c r="Q15" s="43" t="s">
        <v>66</v>
      </c>
      <c r="R15" s="43" t="s">
        <v>144</v>
      </c>
      <c r="S15" s="17" t="s">
        <v>99</v>
      </c>
      <c r="T15" s="43" t="s">
        <v>66</v>
      </c>
      <c r="U15" s="43" t="s">
        <v>66</v>
      </c>
      <c r="V15" s="43" t="s">
        <v>61</v>
      </c>
      <c r="W15" s="43" t="s">
        <v>66</v>
      </c>
      <c r="X15" s="43" t="s">
        <v>66</v>
      </c>
      <c r="Y15" s="43" t="s">
        <v>145</v>
      </c>
      <c r="Z15" s="76" t="s">
        <v>59</v>
      </c>
    </row>
    <row r="16" spans="1:29" ht="38.25" x14ac:dyDescent="0.2">
      <c r="A16" s="26"/>
      <c r="B16" s="26"/>
      <c r="C16" s="26"/>
      <c r="D16" s="26"/>
      <c r="E16" s="26"/>
      <c r="F16" s="26"/>
      <c r="I16" s="35">
        <v>1</v>
      </c>
      <c r="J16" s="36" t="s">
        <v>163</v>
      </c>
      <c r="K16" s="72" t="str">
        <f t="shared" si="0"/>
        <v>AtomicDoubleTest</v>
      </c>
      <c r="L16" s="37">
        <v>2</v>
      </c>
      <c r="M16" s="36" t="s">
        <v>151</v>
      </c>
      <c r="N16" s="9" t="s">
        <v>62</v>
      </c>
      <c r="O16" s="9" t="s">
        <v>63</v>
      </c>
      <c r="P16" s="38" t="s">
        <v>15</v>
      </c>
      <c r="Q16" s="37" t="s">
        <v>66</v>
      </c>
      <c r="R16" s="37" t="s">
        <v>144</v>
      </c>
      <c r="S16" s="9" t="s">
        <v>99</v>
      </c>
      <c r="T16" s="37" t="s">
        <v>66</v>
      </c>
      <c r="U16" s="37" t="s">
        <v>66</v>
      </c>
      <c r="V16" s="37" t="s">
        <v>61</v>
      </c>
      <c r="W16" s="37" t="s">
        <v>66</v>
      </c>
      <c r="X16" s="37" t="s">
        <v>66</v>
      </c>
      <c r="Y16" s="37" t="s">
        <v>145</v>
      </c>
      <c r="Z16" s="74" t="s">
        <v>59</v>
      </c>
    </row>
    <row r="17" spans="1:29" ht="12.75" x14ac:dyDescent="0.2">
      <c r="A17" s="26"/>
      <c r="B17" s="26"/>
      <c r="C17" s="26"/>
      <c r="D17" s="26"/>
      <c r="E17" s="26"/>
      <c r="F17" s="26"/>
      <c r="I17" s="41">
        <v>1</v>
      </c>
      <c r="J17" s="42" t="s">
        <v>164</v>
      </c>
      <c r="K17" s="43" t="s">
        <v>165</v>
      </c>
      <c r="L17" s="43">
        <v>2</v>
      </c>
      <c r="M17" s="42" t="s">
        <v>61</v>
      </c>
      <c r="N17" s="17" t="s">
        <v>62</v>
      </c>
      <c r="O17" s="17" t="s">
        <v>63</v>
      </c>
      <c r="P17" s="44" t="s">
        <v>18</v>
      </c>
      <c r="Q17" s="43" t="s">
        <v>66</v>
      </c>
      <c r="R17" s="43" t="s">
        <v>166</v>
      </c>
      <c r="S17" s="17" t="s">
        <v>167</v>
      </c>
      <c r="T17" s="43" t="s">
        <v>61</v>
      </c>
      <c r="U17" s="43" t="s">
        <v>61</v>
      </c>
      <c r="V17" s="43" t="s">
        <v>61</v>
      </c>
      <c r="W17" s="43" t="s">
        <v>66</v>
      </c>
      <c r="X17" s="43" t="s">
        <v>66</v>
      </c>
      <c r="Y17" s="43">
        <v>50</v>
      </c>
      <c r="Z17" s="76" t="s">
        <v>59</v>
      </c>
    </row>
    <row r="18" spans="1:29" ht="38.25" x14ac:dyDescent="0.2">
      <c r="A18" s="26"/>
      <c r="B18" s="26"/>
      <c r="C18" s="26"/>
      <c r="D18" s="6"/>
      <c r="E18" s="6"/>
      <c r="F18" s="6"/>
      <c r="G18" s="6"/>
      <c r="H18" s="6"/>
      <c r="I18" s="63">
        <v>1</v>
      </c>
      <c r="J18" s="33" t="s">
        <v>168</v>
      </c>
      <c r="K18" s="32" t="s">
        <v>169</v>
      </c>
      <c r="L18" s="32">
        <v>1</v>
      </c>
      <c r="M18" s="33" t="s">
        <v>66</v>
      </c>
      <c r="N18" s="12" t="s">
        <v>62</v>
      </c>
      <c r="O18" s="12" t="s">
        <v>63</v>
      </c>
      <c r="P18" s="64" t="s">
        <v>18</v>
      </c>
      <c r="Q18" s="32" t="s">
        <v>66</v>
      </c>
      <c r="R18" s="32" t="s">
        <v>166</v>
      </c>
      <c r="S18" s="12" t="s">
        <v>167</v>
      </c>
      <c r="T18" s="32" t="s">
        <v>61</v>
      </c>
      <c r="U18" s="32" t="s">
        <v>61</v>
      </c>
      <c r="V18" s="32" t="s">
        <v>61</v>
      </c>
      <c r="W18" s="32" t="s">
        <v>66</v>
      </c>
      <c r="X18" s="32" t="s">
        <v>66</v>
      </c>
      <c r="Y18" s="32">
        <v>50</v>
      </c>
      <c r="Z18" s="67" t="s">
        <v>170</v>
      </c>
    </row>
    <row r="19" spans="1:29" ht="12.75" x14ac:dyDescent="0.2">
      <c r="A19" s="26"/>
      <c r="B19" s="26"/>
      <c r="D19" s="6"/>
      <c r="F19" s="6"/>
      <c r="G19" s="6"/>
      <c r="H19" s="6"/>
      <c r="M19" s="58"/>
      <c r="P19" s="58"/>
    </row>
    <row r="20" spans="1:29" ht="12.75" x14ac:dyDescent="0.2">
      <c r="A20" s="26"/>
      <c r="B20" s="26"/>
      <c r="C20" s="26"/>
      <c r="D20" s="6"/>
      <c r="E20" s="6"/>
      <c r="F20" s="6"/>
      <c r="G20" s="6"/>
      <c r="H20" s="6"/>
      <c r="M20" s="58"/>
      <c r="P20" s="58"/>
    </row>
    <row r="21" spans="1:29" ht="12.75" x14ac:dyDescent="0.2">
      <c r="A21" s="26"/>
      <c r="B21" s="26"/>
      <c r="C21" s="26"/>
      <c r="D21" s="6"/>
      <c r="E21" s="6"/>
      <c r="F21" s="6"/>
      <c r="G21" s="6"/>
      <c r="H21" s="6"/>
      <c r="M21" s="58"/>
      <c r="P21" s="58"/>
    </row>
    <row r="22" spans="1:29" ht="12.75" x14ac:dyDescent="0.2">
      <c r="A22" s="26"/>
      <c r="B22" s="26"/>
      <c r="C22" s="26"/>
      <c r="D22" s="6"/>
      <c r="E22" s="6"/>
      <c r="F22" s="6"/>
      <c r="G22" s="6"/>
      <c r="H22" s="6"/>
      <c r="M22" s="58"/>
      <c r="P22" s="58"/>
    </row>
    <row r="23" spans="1:29" ht="12.75" x14ac:dyDescent="0.2">
      <c r="A23" s="26"/>
      <c r="B23" s="26"/>
      <c r="C23" s="26"/>
      <c r="D23" s="6"/>
      <c r="E23" s="6"/>
      <c r="F23" s="6"/>
      <c r="G23" s="6"/>
      <c r="H23" s="6"/>
      <c r="M23" s="58"/>
      <c r="P23" s="58"/>
    </row>
    <row r="24" spans="1:29" ht="12.75" x14ac:dyDescent="0.2">
      <c r="D24" s="6"/>
      <c r="E24" s="6"/>
      <c r="F24" s="6"/>
      <c r="G24" s="6"/>
      <c r="H24" s="6"/>
      <c r="M24" s="58"/>
      <c r="P24" s="58"/>
    </row>
    <row r="25" spans="1:29" ht="12.75" x14ac:dyDescent="0.2">
      <c r="D25" s="6"/>
      <c r="E25" s="6"/>
      <c r="F25" s="6"/>
      <c r="G25" s="6"/>
      <c r="H25" s="6"/>
      <c r="M25" s="58"/>
      <c r="P25" s="58"/>
    </row>
    <row r="26" spans="1:29" ht="12.75" x14ac:dyDescent="0.2">
      <c r="D26" s="6"/>
      <c r="E26" s="6"/>
      <c r="F26" s="6"/>
      <c r="G26" s="6"/>
      <c r="H26" s="6"/>
      <c r="M26" s="58"/>
      <c r="P26" s="58"/>
    </row>
    <row r="27" spans="1:29" ht="12.75" x14ac:dyDescent="0.2">
      <c r="D27" s="6"/>
      <c r="E27" s="6"/>
      <c r="F27" s="6"/>
      <c r="G27" s="6"/>
      <c r="H27" s="6"/>
      <c r="M27" s="58"/>
      <c r="P27" s="58"/>
    </row>
    <row r="28" spans="1:29" ht="12.75" x14ac:dyDescent="0.2">
      <c r="D28" s="6"/>
      <c r="E28" s="6"/>
      <c r="F28" s="6"/>
      <c r="G28" s="6"/>
      <c r="H28" s="6"/>
      <c r="M28" s="58"/>
      <c r="P28" s="58"/>
    </row>
    <row r="29" spans="1:29" ht="12.75" x14ac:dyDescent="0.2">
      <c r="D29" s="6"/>
      <c r="E29" s="6"/>
      <c r="F29" s="6"/>
      <c r="G29" s="6"/>
      <c r="H29" s="6"/>
      <c r="M29" s="58"/>
      <c r="P29" s="58"/>
      <c r="W29" s="40"/>
      <c r="X29" s="40"/>
      <c r="Y29" s="40"/>
      <c r="Z29" s="40"/>
      <c r="AA29" s="40"/>
      <c r="AB29" s="40"/>
      <c r="AC29" s="40"/>
    </row>
    <row r="30" spans="1:29" ht="12.75" x14ac:dyDescent="0.2">
      <c r="D30" s="6"/>
      <c r="E30" s="6"/>
      <c r="F30" s="6"/>
      <c r="G30" s="6"/>
      <c r="H30" s="6"/>
      <c r="M30" s="58"/>
      <c r="P30" s="58"/>
      <c r="W30" s="40"/>
      <c r="X30" s="40"/>
      <c r="Y30" s="40"/>
      <c r="Z30" s="40"/>
      <c r="AA30" s="40"/>
      <c r="AB30" s="40"/>
      <c r="AC30" s="40"/>
    </row>
    <row r="31" spans="1:29" ht="12.75" x14ac:dyDescent="0.2">
      <c r="D31" s="6"/>
      <c r="E31" s="6"/>
      <c r="F31" s="6"/>
      <c r="G31" s="6"/>
      <c r="H31" s="6"/>
      <c r="M31" s="58"/>
      <c r="P31" s="58"/>
      <c r="W31" s="40"/>
      <c r="X31" s="40"/>
      <c r="Y31" s="40"/>
      <c r="Z31" s="40"/>
      <c r="AA31" s="40"/>
      <c r="AB31" s="40"/>
      <c r="AC31" s="40"/>
    </row>
    <row r="32" spans="1:29" ht="12.75" x14ac:dyDescent="0.2">
      <c r="D32" s="6"/>
      <c r="E32" s="6"/>
      <c r="F32" s="6"/>
      <c r="G32" s="6"/>
      <c r="H32" s="6"/>
      <c r="M32" s="58"/>
      <c r="P32" s="58"/>
      <c r="W32" s="40"/>
      <c r="X32" s="40"/>
      <c r="Y32" s="40"/>
      <c r="Z32" s="40"/>
      <c r="AA32" s="40"/>
      <c r="AB32" s="40"/>
      <c r="AC32" s="40"/>
    </row>
    <row r="33" spans="4:29" ht="12.75" x14ac:dyDescent="0.2">
      <c r="D33" s="6"/>
      <c r="E33" s="6"/>
      <c r="F33" s="6"/>
      <c r="G33" s="6"/>
      <c r="H33" s="6"/>
      <c r="M33" s="58"/>
      <c r="P33" s="58"/>
      <c r="W33" s="40"/>
      <c r="X33" s="40"/>
      <c r="Y33" s="40"/>
      <c r="Z33" s="40"/>
      <c r="AA33" s="40"/>
      <c r="AB33" s="40"/>
      <c r="AC33" s="40"/>
    </row>
    <row r="34" spans="4:29" ht="12.75" x14ac:dyDescent="0.2">
      <c r="D34" s="6"/>
      <c r="E34" s="6"/>
      <c r="F34" s="6"/>
      <c r="G34" s="6"/>
      <c r="H34" s="6"/>
      <c r="M34" s="58"/>
      <c r="P34" s="58"/>
      <c r="W34" s="40"/>
      <c r="X34" s="40"/>
      <c r="Y34" s="40"/>
      <c r="Z34" s="40"/>
      <c r="AA34" s="40"/>
      <c r="AB34" s="40"/>
      <c r="AC34" s="40"/>
    </row>
    <row r="35" spans="4:29" ht="12.75" x14ac:dyDescent="0.2">
      <c r="D35" s="6"/>
      <c r="E35" s="6"/>
      <c r="F35" s="6"/>
      <c r="G35" s="6"/>
      <c r="H35" s="6"/>
      <c r="M35" s="58"/>
      <c r="P35" s="58"/>
    </row>
    <row r="36" spans="4:29" ht="12.75" x14ac:dyDescent="0.2">
      <c r="D36" s="6"/>
      <c r="E36" s="6"/>
      <c r="F36" s="6"/>
      <c r="G36" s="6"/>
      <c r="H36" s="6"/>
      <c r="M36" s="58"/>
      <c r="P36" s="58"/>
    </row>
    <row r="37" spans="4:29" ht="12.75" x14ac:dyDescent="0.2">
      <c r="D37" s="6"/>
      <c r="E37" s="6"/>
      <c r="F37" s="6"/>
      <c r="G37" s="6"/>
      <c r="H37" s="6"/>
      <c r="M37" s="58"/>
      <c r="P37" s="58"/>
    </row>
    <row r="38" spans="4:29" ht="12.75" x14ac:dyDescent="0.2">
      <c r="D38" s="6"/>
      <c r="E38" s="6"/>
      <c r="F38" s="6"/>
      <c r="G38" s="6"/>
      <c r="H38" s="6"/>
      <c r="M38" s="58"/>
      <c r="P38" s="58"/>
    </row>
    <row r="39" spans="4:29" ht="12.75" x14ac:dyDescent="0.2">
      <c r="D39" s="6"/>
      <c r="E39" s="6"/>
      <c r="F39" s="6"/>
      <c r="G39" s="6"/>
      <c r="H39" s="6"/>
      <c r="M39" s="58"/>
      <c r="P39" s="58"/>
    </row>
    <row r="40" spans="4:29" ht="12.75" x14ac:dyDescent="0.2">
      <c r="D40" s="6"/>
      <c r="E40" s="6"/>
      <c r="F40" s="6"/>
      <c r="G40" s="6"/>
      <c r="H40" s="6"/>
      <c r="M40" s="58"/>
      <c r="P40" s="58"/>
    </row>
    <row r="41" spans="4:29" ht="12.75" x14ac:dyDescent="0.2">
      <c r="D41" s="6"/>
      <c r="E41" s="6"/>
      <c r="F41" s="6"/>
      <c r="G41" s="6"/>
      <c r="H41" s="6"/>
      <c r="M41" s="58"/>
      <c r="P41" s="58"/>
    </row>
    <row r="42" spans="4:29" ht="12.75" x14ac:dyDescent="0.2">
      <c r="D42" s="6"/>
      <c r="E42" s="6"/>
      <c r="F42" s="6"/>
      <c r="G42" s="6"/>
      <c r="H42" s="6"/>
      <c r="M42" s="58"/>
      <c r="P42" s="58"/>
    </row>
    <row r="43" spans="4:29" ht="12.75" x14ac:dyDescent="0.2">
      <c r="D43" s="6"/>
      <c r="E43" s="6"/>
      <c r="F43" s="6"/>
      <c r="G43" s="6"/>
      <c r="H43" s="6"/>
      <c r="M43" s="58"/>
      <c r="P43" s="58"/>
    </row>
    <row r="44" spans="4:29" ht="12.75" x14ac:dyDescent="0.2">
      <c r="D44" s="6"/>
      <c r="E44" s="6"/>
      <c r="F44" s="6"/>
      <c r="G44" s="6"/>
      <c r="H44" s="6"/>
      <c r="M44" s="58"/>
      <c r="P44" s="58"/>
    </row>
    <row r="45" spans="4:29" ht="12.75" x14ac:dyDescent="0.2">
      <c r="D45" s="6"/>
      <c r="E45" s="6"/>
      <c r="F45" s="6"/>
      <c r="G45" s="6"/>
      <c r="H45" s="6"/>
      <c r="M45" s="58"/>
      <c r="P45" s="58"/>
    </row>
    <row r="46" spans="4:29" ht="12.75" x14ac:dyDescent="0.2">
      <c r="E46" s="117"/>
      <c r="F46" s="117"/>
      <c r="M46" s="58"/>
      <c r="P46" s="58"/>
    </row>
    <row r="47" spans="4:29" ht="12.75" x14ac:dyDescent="0.2">
      <c r="E47" s="117"/>
      <c r="F47" s="117"/>
      <c r="M47" s="58"/>
      <c r="P47" s="58"/>
    </row>
    <row r="48" spans="4:29" ht="12.75" x14ac:dyDescent="0.2">
      <c r="E48" s="117"/>
      <c r="F48" s="117"/>
      <c r="M48" s="58"/>
      <c r="P48" s="58"/>
    </row>
    <row r="49" spans="5:16" ht="12.75" x14ac:dyDescent="0.2">
      <c r="E49" s="117"/>
      <c r="F49" s="117"/>
      <c r="M49" s="58"/>
      <c r="P49" s="58"/>
    </row>
    <row r="50" spans="5:16" ht="12.75" x14ac:dyDescent="0.2">
      <c r="E50" s="117"/>
      <c r="F50" s="117"/>
      <c r="M50" s="58"/>
      <c r="P50" s="58"/>
    </row>
    <row r="51" spans="5:16" ht="12.75" x14ac:dyDescent="0.2">
      <c r="E51" s="117"/>
      <c r="F51" s="117"/>
      <c r="M51" s="58"/>
      <c r="P51" s="58"/>
    </row>
    <row r="52" spans="5:16" ht="12.75" x14ac:dyDescent="0.2">
      <c r="E52" s="117"/>
      <c r="F52" s="117"/>
      <c r="M52" s="58"/>
      <c r="P52" s="58"/>
    </row>
    <row r="53" spans="5:16" ht="12.75" x14ac:dyDescent="0.2">
      <c r="E53" s="117"/>
      <c r="F53" s="117"/>
      <c r="M53" s="58"/>
      <c r="P53" s="58"/>
    </row>
    <row r="54" spans="5:16" ht="12.75" x14ac:dyDescent="0.2">
      <c r="E54" s="117"/>
      <c r="F54" s="117"/>
      <c r="M54" s="58"/>
      <c r="P54" s="58"/>
    </row>
    <row r="55" spans="5:16" ht="12.75" x14ac:dyDescent="0.2">
      <c r="E55" s="117"/>
      <c r="F55" s="117"/>
      <c r="M55" s="58"/>
      <c r="P55" s="58"/>
    </row>
    <row r="56" spans="5:16" ht="12.75" x14ac:dyDescent="0.2">
      <c r="E56" s="117"/>
      <c r="F56" s="117"/>
      <c r="M56" s="58"/>
      <c r="P56" s="58"/>
    </row>
    <row r="57" spans="5:16" ht="12.75" x14ac:dyDescent="0.2">
      <c r="E57" s="117"/>
      <c r="F57" s="117"/>
      <c r="M57" s="58"/>
      <c r="P57" s="58"/>
    </row>
    <row r="58" spans="5:16" ht="12.75" x14ac:dyDescent="0.2">
      <c r="E58" s="117"/>
      <c r="F58" s="117"/>
      <c r="M58" s="58"/>
      <c r="P58" s="58"/>
    </row>
    <row r="59" spans="5:16" ht="12.75" x14ac:dyDescent="0.2">
      <c r="E59" s="117"/>
      <c r="F59" s="117"/>
      <c r="M59" s="58"/>
      <c r="P59" s="58"/>
    </row>
    <row r="60" spans="5:16" ht="12.75" x14ac:dyDescent="0.2">
      <c r="E60" s="117"/>
      <c r="F60" s="117"/>
      <c r="M60" s="58"/>
      <c r="P60" s="58"/>
    </row>
    <row r="61" spans="5:16" ht="12.75" x14ac:dyDescent="0.2">
      <c r="E61" s="117"/>
      <c r="F61" s="117"/>
      <c r="M61" s="58"/>
      <c r="P61" s="58"/>
    </row>
    <row r="62" spans="5:16" ht="12.75" x14ac:dyDescent="0.2">
      <c r="E62" s="117"/>
      <c r="F62" s="117"/>
      <c r="M62" s="58"/>
      <c r="P62" s="58"/>
    </row>
    <row r="63" spans="5:16" ht="12.75" x14ac:dyDescent="0.2">
      <c r="E63" s="117"/>
      <c r="F63" s="117"/>
      <c r="M63" s="58"/>
      <c r="P63" s="58"/>
    </row>
    <row r="64" spans="5:16" ht="12.75" x14ac:dyDescent="0.2">
      <c r="E64" s="117"/>
      <c r="F64" s="117"/>
      <c r="M64" s="58"/>
      <c r="P64" s="58"/>
    </row>
    <row r="65" spans="5:16" ht="12.75" x14ac:dyDescent="0.2">
      <c r="E65" s="117"/>
      <c r="F65" s="117"/>
      <c r="M65" s="58"/>
      <c r="P65" s="58"/>
    </row>
    <row r="66" spans="5:16" ht="12.75" x14ac:dyDescent="0.2">
      <c r="E66" s="117"/>
      <c r="F66" s="117"/>
      <c r="M66" s="58"/>
      <c r="P66" s="58"/>
    </row>
    <row r="67" spans="5:16" ht="12.75" x14ac:dyDescent="0.2">
      <c r="E67" s="117"/>
      <c r="F67" s="117"/>
      <c r="M67" s="58"/>
      <c r="P67" s="58"/>
    </row>
    <row r="68" spans="5:16" ht="12.75" x14ac:dyDescent="0.2">
      <c r="E68" s="117"/>
      <c r="F68" s="117"/>
      <c r="M68" s="58"/>
      <c r="P68" s="58"/>
    </row>
    <row r="69" spans="5:16" ht="12.75" x14ac:dyDescent="0.2">
      <c r="E69" s="117"/>
      <c r="F69" s="117"/>
      <c r="M69" s="58"/>
      <c r="P69" s="58"/>
    </row>
    <row r="70" spans="5:16" ht="12.75" x14ac:dyDescent="0.2">
      <c r="E70" s="117"/>
      <c r="F70" s="117"/>
      <c r="M70" s="58"/>
      <c r="P70" s="58"/>
    </row>
    <row r="71" spans="5:16" ht="12.75" x14ac:dyDescent="0.2">
      <c r="E71" s="117"/>
      <c r="F71" s="117"/>
      <c r="M71" s="58"/>
      <c r="P71" s="58"/>
    </row>
    <row r="72" spans="5:16" ht="12.75" x14ac:dyDescent="0.2">
      <c r="E72" s="117"/>
      <c r="F72" s="117"/>
      <c r="M72" s="58"/>
      <c r="P72" s="58"/>
    </row>
    <row r="73" spans="5:16" ht="12.75" x14ac:dyDescent="0.2">
      <c r="E73" s="117"/>
      <c r="F73" s="117"/>
      <c r="M73" s="58"/>
      <c r="P73" s="58"/>
    </row>
    <row r="74" spans="5:16" ht="12.75" x14ac:dyDescent="0.2">
      <c r="E74" s="117"/>
      <c r="F74" s="117"/>
      <c r="M74" s="58"/>
      <c r="P74" s="58"/>
    </row>
    <row r="75" spans="5:16" ht="12.75" x14ac:dyDescent="0.2">
      <c r="E75" s="117"/>
      <c r="F75" s="117"/>
      <c r="M75" s="58"/>
      <c r="P75" s="58"/>
    </row>
    <row r="76" spans="5:16" ht="12.75" x14ac:dyDescent="0.2">
      <c r="E76" s="117"/>
      <c r="F76" s="117"/>
      <c r="M76" s="58"/>
      <c r="P76" s="58"/>
    </row>
    <row r="77" spans="5:16" ht="12.75" x14ac:dyDescent="0.2">
      <c r="E77" s="117"/>
      <c r="F77" s="117"/>
      <c r="M77" s="58"/>
      <c r="P77" s="58"/>
    </row>
    <row r="78" spans="5:16" ht="12.75" x14ac:dyDescent="0.2">
      <c r="E78" s="117"/>
      <c r="F78" s="117"/>
      <c r="M78" s="58"/>
      <c r="P78" s="58"/>
    </row>
    <row r="79" spans="5:16" ht="12.75" x14ac:dyDescent="0.2">
      <c r="E79" s="117"/>
      <c r="F79" s="117"/>
      <c r="M79" s="58"/>
      <c r="P79" s="58"/>
    </row>
    <row r="80" spans="5:16" ht="12.75" x14ac:dyDescent="0.2">
      <c r="E80" s="117"/>
      <c r="F80" s="117"/>
      <c r="M80" s="58"/>
      <c r="P80" s="58"/>
    </row>
    <row r="81" spans="5:16" ht="12.75" x14ac:dyDescent="0.2">
      <c r="E81" s="117"/>
      <c r="F81" s="117"/>
      <c r="M81" s="58"/>
      <c r="P81" s="58"/>
    </row>
    <row r="82" spans="5:16" ht="12.75" x14ac:dyDescent="0.2">
      <c r="E82" s="117"/>
      <c r="F82" s="117"/>
      <c r="M82" s="58"/>
      <c r="P82" s="58"/>
    </row>
    <row r="83" spans="5:16" ht="12.75" x14ac:dyDescent="0.2">
      <c r="E83" s="117"/>
      <c r="F83" s="117"/>
      <c r="M83" s="58"/>
      <c r="P83" s="58"/>
    </row>
    <row r="84" spans="5:16" ht="12.75" x14ac:dyDescent="0.2">
      <c r="E84" s="117"/>
      <c r="F84" s="117"/>
      <c r="M84" s="58"/>
      <c r="P84" s="58"/>
    </row>
    <row r="85" spans="5:16" ht="12.75" x14ac:dyDescent="0.2">
      <c r="E85" s="117"/>
      <c r="F85" s="117"/>
      <c r="M85" s="58"/>
      <c r="P85" s="58"/>
    </row>
    <row r="86" spans="5:16" ht="12.75" x14ac:dyDescent="0.2">
      <c r="E86" s="117"/>
      <c r="F86" s="117"/>
      <c r="M86" s="58"/>
      <c r="P86" s="58"/>
    </row>
    <row r="87" spans="5:16" ht="12.75" x14ac:dyDescent="0.2">
      <c r="E87" s="117"/>
      <c r="F87" s="117"/>
      <c r="M87" s="58"/>
      <c r="P87" s="58"/>
    </row>
    <row r="88" spans="5:16" ht="12.75" x14ac:dyDescent="0.2">
      <c r="E88" s="117"/>
      <c r="F88" s="117"/>
      <c r="M88" s="58"/>
      <c r="P88" s="58"/>
    </row>
    <row r="89" spans="5:16" ht="12.75" x14ac:dyDescent="0.2">
      <c r="E89" s="117"/>
      <c r="F89" s="117"/>
      <c r="M89" s="58"/>
      <c r="P89" s="58"/>
    </row>
    <row r="90" spans="5:16" ht="12.75" x14ac:dyDescent="0.2">
      <c r="E90" s="117"/>
      <c r="F90" s="117"/>
      <c r="M90" s="58"/>
      <c r="P90" s="58"/>
    </row>
    <row r="91" spans="5:16" ht="12.75" x14ac:dyDescent="0.2">
      <c r="E91" s="117"/>
      <c r="F91" s="117"/>
      <c r="M91" s="58"/>
      <c r="P91" s="58"/>
    </row>
    <row r="92" spans="5:16" ht="12.75" x14ac:dyDescent="0.2">
      <c r="E92" s="117"/>
      <c r="F92" s="117"/>
      <c r="M92" s="58"/>
      <c r="P92" s="58"/>
    </row>
    <row r="93" spans="5:16" ht="12.75" x14ac:dyDescent="0.2">
      <c r="E93" s="117"/>
      <c r="F93" s="117"/>
      <c r="M93" s="58"/>
      <c r="P93" s="58"/>
    </row>
    <row r="94" spans="5:16" ht="12.75" x14ac:dyDescent="0.2">
      <c r="E94" s="117"/>
      <c r="F94" s="117"/>
      <c r="M94" s="58"/>
      <c r="P94" s="58"/>
    </row>
    <row r="95" spans="5:16" ht="12.75" x14ac:dyDescent="0.2">
      <c r="E95" s="117"/>
      <c r="F95" s="117"/>
      <c r="M95" s="58"/>
      <c r="P95" s="58"/>
    </row>
    <row r="96" spans="5:16" ht="12.75" x14ac:dyDescent="0.2">
      <c r="E96" s="117"/>
      <c r="F96" s="117"/>
      <c r="M96" s="58"/>
      <c r="P96" s="58"/>
    </row>
    <row r="97" spans="5:16" ht="12.75" x14ac:dyDescent="0.2">
      <c r="E97" s="117"/>
      <c r="F97" s="117"/>
      <c r="M97" s="58"/>
      <c r="P97" s="58"/>
    </row>
    <row r="98" spans="5:16" ht="12.75" x14ac:dyDescent="0.2">
      <c r="E98" s="117"/>
      <c r="F98" s="117"/>
      <c r="M98" s="58"/>
      <c r="P98" s="58"/>
    </row>
    <row r="99" spans="5:16" ht="12.75" x14ac:dyDescent="0.2">
      <c r="E99" s="117"/>
      <c r="F99" s="117"/>
      <c r="M99" s="58"/>
      <c r="P99" s="58"/>
    </row>
    <row r="100" spans="5:16" ht="12.75" x14ac:dyDescent="0.2">
      <c r="E100" s="117"/>
      <c r="F100" s="117"/>
      <c r="M100" s="58"/>
      <c r="P100" s="58"/>
    </row>
    <row r="101" spans="5:16" ht="12.75" x14ac:dyDescent="0.2">
      <c r="E101" s="117"/>
      <c r="F101" s="117"/>
      <c r="M101" s="58"/>
      <c r="P101" s="58"/>
    </row>
    <row r="102" spans="5:16" ht="12.75" x14ac:dyDescent="0.2">
      <c r="E102" s="117"/>
      <c r="F102" s="117"/>
      <c r="M102" s="58"/>
      <c r="P102" s="58"/>
    </row>
    <row r="103" spans="5:16" ht="12.75" x14ac:dyDescent="0.2">
      <c r="E103" s="117"/>
      <c r="F103" s="117"/>
      <c r="M103" s="58"/>
      <c r="P103" s="58"/>
    </row>
    <row r="104" spans="5:16" ht="12.75" x14ac:dyDescent="0.2">
      <c r="E104" s="117"/>
      <c r="F104" s="117"/>
      <c r="M104" s="58"/>
      <c r="P104" s="58"/>
    </row>
    <row r="105" spans="5:16" ht="12.75" x14ac:dyDescent="0.2">
      <c r="E105" s="117"/>
      <c r="F105" s="117"/>
      <c r="M105" s="58"/>
      <c r="P105" s="58"/>
    </row>
    <row r="106" spans="5:16" ht="12.75" x14ac:dyDescent="0.2">
      <c r="E106" s="117"/>
      <c r="F106" s="117"/>
      <c r="M106" s="58"/>
      <c r="P106" s="58"/>
    </row>
    <row r="107" spans="5:16" ht="12.75" x14ac:dyDescent="0.2">
      <c r="E107" s="117"/>
      <c r="F107" s="117"/>
      <c r="M107" s="58"/>
      <c r="P107" s="58"/>
    </row>
    <row r="108" spans="5:16" ht="12.75" x14ac:dyDescent="0.2">
      <c r="E108" s="117"/>
      <c r="F108" s="117"/>
      <c r="M108" s="58"/>
      <c r="P108" s="58"/>
    </row>
    <row r="109" spans="5:16" ht="12.75" x14ac:dyDescent="0.2">
      <c r="E109" s="117"/>
      <c r="F109" s="117"/>
      <c r="M109" s="58"/>
      <c r="P109" s="58"/>
    </row>
    <row r="110" spans="5:16" ht="12.75" x14ac:dyDescent="0.2">
      <c r="E110" s="117"/>
      <c r="F110" s="117"/>
      <c r="M110" s="58"/>
      <c r="P110" s="58"/>
    </row>
    <row r="111" spans="5:16" ht="12.75" x14ac:dyDescent="0.2">
      <c r="E111" s="117"/>
      <c r="F111" s="117"/>
      <c r="M111" s="58"/>
      <c r="P111" s="58"/>
    </row>
    <row r="112" spans="5:16" ht="12.75" x14ac:dyDescent="0.2">
      <c r="E112" s="117"/>
      <c r="F112" s="117"/>
      <c r="M112" s="58"/>
      <c r="P112" s="58"/>
    </row>
    <row r="113" spans="5:16" ht="12.75" x14ac:dyDescent="0.2">
      <c r="E113" s="117"/>
      <c r="F113" s="117"/>
      <c r="M113" s="58"/>
      <c r="P113" s="58"/>
    </row>
    <row r="114" spans="5:16" ht="12.75" x14ac:dyDescent="0.2">
      <c r="E114" s="117"/>
      <c r="F114" s="117"/>
      <c r="M114" s="58"/>
      <c r="P114" s="58"/>
    </row>
    <row r="115" spans="5:16" ht="12.75" x14ac:dyDescent="0.2">
      <c r="E115" s="117"/>
      <c r="F115" s="117"/>
      <c r="M115" s="58"/>
      <c r="P115" s="58"/>
    </row>
    <row r="116" spans="5:16" ht="12.75" x14ac:dyDescent="0.2">
      <c r="E116" s="117"/>
      <c r="F116" s="117"/>
      <c r="M116" s="58"/>
      <c r="P116" s="58"/>
    </row>
    <row r="117" spans="5:16" ht="12.75" x14ac:dyDescent="0.2">
      <c r="E117" s="117"/>
      <c r="F117" s="117"/>
      <c r="M117" s="58"/>
      <c r="P117" s="58"/>
    </row>
    <row r="118" spans="5:16" ht="12.75" x14ac:dyDescent="0.2">
      <c r="E118" s="117"/>
      <c r="F118" s="117"/>
      <c r="M118" s="58"/>
      <c r="P118" s="58"/>
    </row>
    <row r="119" spans="5:16" ht="12.75" x14ac:dyDescent="0.2">
      <c r="E119" s="117"/>
      <c r="F119" s="117"/>
      <c r="M119" s="58"/>
      <c r="P119" s="58"/>
    </row>
    <row r="120" spans="5:16" ht="12.75" x14ac:dyDescent="0.2">
      <c r="E120" s="117"/>
      <c r="F120" s="117"/>
      <c r="M120" s="58"/>
      <c r="P120" s="58"/>
    </row>
    <row r="121" spans="5:16" ht="12.75" x14ac:dyDescent="0.2">
      <c r="E121" s="117"/>
      <c r="F121" s="117"/>
      <c r="M121" s="58"/>
      <c r="P121" s="58"/>
    </row>
    <row r="122" spans="5:16" ht="12.75" x14ac:dyDescent="0.2">
      <c r="E122" s="117"/>
      <c r="F122" s="117"/>
      <c r="M122" s="58"/>
      <c r="P122" s="58"/>
    </row>
    <row r="123" spans="5:16" ht="12.75" x14ac:dyDescent="0.2">
      <c r="E123" s="117"/>
      <c r="F123" s="117"/>
      <c r="M123" s="58"/>
      <c r="P123" s="58"/>
    </row>
    <row r="124" spans="5:16" ht="12.75" x14ac:dyDescent="0.2">
      <c r="E124" s="117"/>
      <c r="F124" s="117"/>
      <c r="M124" s="58"/>
      <c r="P124" s="58"/>
    </row>
    <row r="125" spans="5:16" ht="12.75" x14ac:dyDescent="0.2">
      <c r="E125" s="117"/>
      <c r="F125" s="117"/>
      <c r="M125" s="58"/>
      <c r="P125" s="58"/>
    </row>
    <row r="126" spans="5:16" ht="12.75" x14ac:dyDescent="0.2">
      <c r="E126" s="117"/>
      <c r="F126" s="117"/>
      <c r="M126" s="58"/>
      <c r="P126" s="58"/>
    </row>
    <row r="127" spans="5:16" ht="12.75" x14ac:dyDescent="0.2">
      <c r="E127" s="117"/>
      <c r="F127" s="117"/>
      <c r="M127" s="58"/>
      <c r="P127" s="58"/>
    </row>
    <row r="128" spans="5:16" ht="12.75" x14ac:dyDescent="0.2">
      <c r="E128" s="117"/>
      <c r="F128" s="117"/>
      <c r="M128" s="58"/>
      <c r="P128" s="58"/>
    </row>
    <row r="129" spans="5:16" ht="12.75" x14ac:dyDescent="0.2">
      <c r="E129" s="117"/>
      <c r="F129" s="117"/>
      <c r="M129" s="58"/>
      <c r="P129" s="58"/>
    </row>
    <row r="130" spans="5:16" ht="12.75" x14ac:dyDescent="0.2">
      <c r="E130" s="117"/>
      <c r="F130" s="117"/>
      <c r="M130" s="58"/>
      <c r="P130" s="58"/>
    </row>
    <row r="131" spans="5:16" ht="12.75" x14ac:dyDescent="0.2">
      <c r="E131" s="117"/>
      <c r="F131" s="117"/>
      <c r="M131" s="58"/>
      <c r="P131" s="58"/>
    </row>
    <row r="132" spans="5:16" ht="12.75" x14ac:dyDescent="0.2">
      <c r="E132" s="117"/>
      <c r="F132" s="117"/>
      <c r="M132" s="58"/>
      <c r="P132" s="58"/>
    </row>
    <row r="133" spans="5:16" ht="12.75" x14ac:dyDescent="0.2">
      <c r="E133" s="117"/>
      <c r="F133" s="117"/>
      <c r="M133" s="58"/>
      <c r="P133" s="58"/>
    </row>
    <row r="134" spans="5:16" ht="12.75" x14ac:dyDescent="0.2">
      <c r="E134" s="117"/>
      <c r="F134" s="117"/>
      <c r="M134" s="58"/>
      <c r="P134" s="58"/>
    </row>
    <row r="135" spans="5:16" ht="12.75" x14ac:dyDescent="0.2">
      <c r="E135" s="117"/>
      <c r="F135" s="117"/>
      <c r="M135" s="58"/>
      <c r="P135" s="58"/>
    </row>
    <row r="136" spans="5:16" ht="12.75" x14ac:dyDescent="0.2">
      <c r="E136" s="117"/>
      <c r="F136" s="117"/>
      <c r="M136" s="58"/>
      <c r="P136" s="58"/>
    </row>
    <row r="137" spans="5:16" ht="12.75" x14ac:dyDescent="0.2">
      <c r="E137" s="117"/>
      <c r="F137" s="117"/>
      <c r="M137" s="58"/>
      <c r="P137" s="58"/>
    </row>
    <row r="138" spans="5:16" ht="12.75" x14ac:dyDescent="0.2">
      <c r="E138" s="117"/>
      <c r="F138" s="117"/>
      <c r="M138" s="58"/>
      <c r="P138" s="58"/>
    </row>
    <row r="139" spans="5:16" ht="12.75" x14ac:dyDescent="0.2">
      <c r="E139" s="117"/>
      <c r="F139" s="117"/>
      <c r="M139" s="58"/>
      <c r="P139" s="58"/>
    </row>
    <row r="140" spans="5:16" ht="12.75" x14ac:dyDescent="0.2">
      <c r="E140" s="117"/>
      <c r="F140" s="117"/>
      <c r="M140" s="58"/>
      <c r="P140" s="58"/>
    </row>
    <row r="141" spans="5:16" ht="12.75" x14ac:dyDescent="0.2">
      <c r="E141" s="117"/>
      <c r="F141" s="117"/>
      <c r="M141" s="58"/>
      <c r="P141" s="58"/>
    </row>
    <row r="142" spans="5:16" ht="12.75" x14ac:dyDescent="0.2">
      <c r="E142" s="117"/>
      <c r="F142" s="117"/>
      <c r="M142" s="58"/>
      <c r="P142" s="58"/>
    </row>
    <row r="143" spans="5:16" ht="12.75" x14ac:dyDescent="0.2">
      <c r="E143" s="117"/>
      <c r="F143" s="117"/>
      <c r="M143" s="58"/>
      <c r="P143" s="58"/>
    </row>
    <row r="144" spans="5:16" ht="12.75" x14ac:dyDescent="0.2">
      <c r="E144" s="117"/>
      <c r="F144" s="117"/>
      <c r="M144" s="58"/>
      <c r="P144" s="58"/>
    </row>
    <row r="145" spans="5:16" ht="12.75" x14ac:dyDescent="0.2">
      <c r="E145" s="117"/>
      <c r="F145" s="117"/>
      <c r="M145" s="58"/>
      <c r="P145" s="58"/>
    </row>
    <row r="146" spans="5:16" ht="12.75" x14ac:dyDescent="0.2">
      <c r="E146" s="117"/>
      <c r="F146" s="117"/>
      <c r="M146" s="58"/>
      <c r="P146" s="58"/>
    </row>
    <row r="147" spans="5:16" ht="12.75" x14ac:dyDescent="0.2">
      <c r="E147" s="117"/>
      <c r="F147" s="117"/>
      <c r="M147" s="58"/>
      <c r="P147" s="58"/>
    </row>
    <row r="148" spans="5:16" ht="12.75" x14ac:dyDescent="0.2">
      <c r="E148" s="117"/>
      <c r="F148" s="117"/>
      <c r="M148" s="58"/>
      <c r="P148" s="58"/>
    </row>
    <row r="149" spans="5:16" ht="12.75" x14ac:dyDescent="0.2">
      <c r="E149" s="117"/>
      <c r="F149" s="117"/>
      <c r="M149" s="58"/>
      <c r="P149" s="58"/>
    </row>
    <row r="150" spans="5:16" ht="12.75" x14ac:dyDescent="0.2">
      <c r="E150" s="117"/>
      <c r="F150" s="117"/>
      <c r="M150" s="58"/>
      <c r="P150" s="58"/>
    </row>
    <row r="151" spans="5:16" ht="12.75" x14ac:dyDescent="0.2">
      <c r="E151" s="117"/>
      <c r="F151" s="117"/>
      <c r="M151" s="58"/>
      <c r="P151" s="58"/>
    </row>
    <row r="152" spans="5:16" ht="12.75" x14ac:dyDescent="0.2">
      <c r="E152" s="117"/>
      <c r="F152" s="117"/>
      <c r="M152" s="58"/>
      <c r="P152" s="58"/>
    </row>
    <row r="153" spans="5:16" ht="12.75" x14ac:dyDescent="0.2">
      <c r="E153" s="117"/>
      <c r="F153" s="117"/>
      <c r="M153" s="58"/>
      <c r="P153" s="58"/>
    </row>
    <row r="154" spans="5:16" ht="12.75" x14ac:dyDescent="0.2">
      <c r="E154" s="117"/>
      <c r="F154" s="117"/>
      <c r="M154" s="58"/>
      <c r="P154" s="58"/>
    </row>
    <row r="155" spans="5:16" ht="12.75" x14ac:dyDescent="0.2">
      <c r="E155" s="117"/>
      <c r="F155" s="117"/>
      <c r="M155" s="58"/>
      <c r="P155" s="58"/>
    </row>
    <row r="156" spans="5:16" ht="12.75" x14ac:dyDescent="0.2">
      <c r="E156" s="117"/>
      <c r="F156" s="117"/>
      <c r="M156" s="58"/>
      <c r="P156" s="58"/>
    </row>
    <row r="157" spans="5:16" ht="12.75" x14ac:dyDescent="0.2">
      <c r="E157" s="117"/>
      <c r="F157" s="117"/>
      <c r="M157" s="58"/>
      <c r="P157" s="58"/>
    </row>
    <row r="158" spans="5:16" ht="12.75" x14ac:dyDescent="0.2">
      <c r="E158" s="117"/>
      <c r="F158" s="117"/>
      <c r="M158" s="58"/>
      <c r="P158" s="58"/>
    </row>
    <row r="159" spans="5:16" ht="12.75" x14ac:dyDescent="0.2">
      <c r="E159" s="117"/>
      <c r="F159" s="117"/>
      <c r="M159" s="58"/>
      <c r="P159" s="58"/>
    </row>
    <row r="160" spans="5:16" ht="12.75" x14ac:dyDescent="0.2">
      <c r="E160" s="117"/>
      <c r="F160" s="117"/>
      <c r="M160" s="58"/>
      <c r="P160" s="58"/>
    </row>
    <row r="161" spans="5:16" ht="12.75" x14ac:dyDescent="0.2">
      <c r="E161" s="117"/>
      <c r="F161" s="117"/>
      <c r="M161" s="58"/>
      <c r="P161" s="58"/>
    </row>
    <row r="162" spans="5:16" ht="12.75" x14ac:dyDescent="0.2">
      <c r="E162" s="117"/>
      <c r="F162" s="117"/>
      <c r="M162" s="58"/>
      <c r="P162" s="58"/>
    </row>
    <row r="163" spans="5:16" ht="12.75" x14ac:dyDescent="0.2">
      <c r="E163" s="117"/>
      <c r="F163" s="117"/>
      <c r="M163" s="58"/>
      <c r="P163" s="58"/>
    </row>
    <row r="164" spans="5:16" ht="12.75" x14ac:dyDescent="0.2">
      <c r="E164" s="117"/>
      <c r="F164" s="117"/>
      <c r="M164" s="58"/>
      <c r="P164" s="58"/>
    </row>
    <row r="165" spans="5:16" ht="12.75" x14ac:dyDescent="0.2">
      <c r="E165" s="117"/>
      <c r="F165" s="117"/>
      <c r="M165" s="58"/>
      <c r="P165" s="58"/>
    </row>
    <row r="166" spans="5:16" ht="12.75" x14ac:dyDescent="0.2">
      <c r="E166" s="117"/>
      <c r="F166" s="117"/>
      <c r="M166" s="58"/>
      <c r="P166" s="58"/>
    </row>
    <row r="167" spans="5:16" ht="12.75" x14ac:dyDescent="0.2">
      <c r="E167" s="117"/>
      <c r="F167" s="117"/>
      <c r="M167" s="58"/>
      <c r="P167" s="58"/>
    </row>
    <row r="168" spans="5:16" ht="12.75" x14ac:dyDescent="0.2">
      <c r="E168" s="117"/>
      <c r="F168" s="117"/>
      <c r="M168" s="58"/>
      <c r="P168" s="58"/>
    </row>
    <row r="169" spans="5:16" ht="12.75" x14ac:dyDescent="0.2">
      <c r="E169" s="117"/>
      <c r="F169" s="117"/>
      <c r="M169" s="58"/>
      <c r="P169" s="58"/>
    </row>
    <row r="170" spans="5:16" ht="12.75" x14ac:dyDescent="0.2">
      <c r="E170" s="117"/>
      <c r="F170" s="117"/>
      <c r="M170" s="58"/>
      <c r="P170" s="58"/>
    </row>
    <row r="171" spans="5:16" ht="12.75" x14ac:dyDescent="0.2">
      <c r="E171" s="117"/>
      <c r="F171" s="117"/>
      <c r="M171" s="58"/>
      <c r="P171" s="58"/>
    </row>
    <row r="172" spans="5:16" ht="12.75" x14ac:dyDescent="0.2">
      <c r="E172" s="117"/>
      <c r="F172" s="117"/>
      <c r="M172" s="58"/>
      <c r="P172" s="58"/>
    </row>
    <row r="173" spans="5:16" ht="12.75" x14ac:dyDescent="0.2">
      <c r="E173" s="117"/>
      <c r="F173" s="117"/>
      <c r="M173" s="58"/>
      <c r="P173" s="58"/>
    </row>
    <row r="174" spans="5:16" ht="12.75" x14ac:dyDescent="0.2">
      <c r="E174" s="117"/>
      <c r="F174" s="117"/>
      <c r="M174" s="58"/>
      <c r="P174" s="58"/>
    </row>
    <row r="175" spans="5:16" ht="12.75" x14ac:dyDescent="0.2">
      <c r="E175" s="117"/>
      <c r="F175" s="117"/>
      <c r="M175" s="58"/>
      <c r="P175" s="58"/>
    </row>
    <row r="176" spans="5:16" ht="12.75" x14ac:dyDescent="0.2">
      <c r="E176" s="117"/>
      <c r="F176" s="117"/>
      <c r="M176" s="58"/>
      <c r="P176" s="58"/>
    </row>
    <row r="177" spans="5:16" ht="12.75" x14ac:dyDescent="0.2">
      <c r="E177" s="117"/>
      <c r="F177" s="117"/>
      <c r="M177" s="58"/>
      <c r="P177" s="58"/>
    </row>
    <row r="178" spans="5:16" ht="12.75" x14ac:dyDescent="0.2">
      <c r="E178" s="117"/>
      <c r="F178" s="117"/>
      <c r="M178" s="58"/>
      <c r="P178" s="58"/>
    </row>
    <row r="179" spans="5:16" ht="12.75" x14ac:dyDescent="0.2">
      <c r="E179" s="117"/>
      <c r="F179" s="117"/>
      <c r="M179" s="58"/>
      <c r="P179" s="58"/>
    </row>
    <row r="180" spans="5:16" ht="12.75" x14ac:dyDescent="0.2">
      <c r="E180" s="117"/>
      <c r="F180" s="117"/>
      <c r="M180" s="58"/>
      <c r="P180" s="58"/>
    </row>
    <row r="181" spans="5:16" ht="12.75" x14ac:dyDescent="0.2">
      <c r="E181" s="117"/>
      <c r="F181" s="117"/>
      <c r="M181" s="58"/>
      <c r="P181" s="58"/>
    </row>
    <row r="182" spans="5:16" ht="12.75" x14ac:dyDescent="0.2">
      <c r="E182" s="117"/>
      <c r="F182" s="117"/>
      <c r="M182" s="58"/>
      <c r="P182" s="58"/>
    </row>
    <row r="183" spans="5:16" ht="12.75" x14ac:dyDescent="0.2">
      <c r="E183" s="117"/>
      <c r="F183" s="117"/>
      <c r="M183" s="58"/>
      <c r="P183" s="58"/>
    </row>
    <row r="184" spans="5:16" ht="12.75" x14ac:dyDescent="0.2">
      <c r="E184" s="117"/>
      <c r="F184" s="117"/>
      <c r="M184" s="58"/>
      <c r="P184" s="58"/>
    </row>
    <row r="185" spans="5:16" ht="12.75" x14ac:dyDescent="0.2">
      <c r="E185" s="117"/>
      <c r="F185" s="117"/>
      <c r="M185" s="58"/>
      <c r="P185" s="58"/>
    </row>
    <row r="186" spans="5:16" ht="12.75" x14ac:dyDescent="0.2">
      <c r="E186" s="117"/>
      <c r="F186" s="117"/>
      <c r="M186" s="58"/>
      <c r="P186" s="58"/>
    </row>
    <row r="187" spans="5:16" ht="12.75" x14ac:dyDescent="0.2">
      <c r="E187" s="117"/>
      <c r="F187" s="117"/>
      <c r="M187" s="58"/>
      <c r="P187" s="58"/>
    </row>
    <row r="188" spans="5:16" ht="12.75" x14ac:dyDescent="0.2">
      <c r="E188" s="117"/>
      <c r="F188" s="117"/>
      <c r="M188" s="58"/>
      <c r="P188" s="58"/>
    </row>
    <row r="189" spans="5:16" ht="12.75" x14ac:dyDescent="0.2">
      <c r="E189" s="117"/>
      <c r="F189" s="117"/>
      <c r="M189" s="58"/>
      <c r="P189" s="58"/>
    </row>
    <row r="190" spans="5:16" ht="12.75" x14ac:dyDescent="0.2">
      <c r="E190" s="117"/>
      <c r="F190" s="117"/>
      <c r="M190" s="58"/>
      <c r="P190" s="58"/>
    </row>
    <row r="191" spans="5:16" ht="12.75" x14ac:dyDescent="0.2">
      <c r="E191" s="117"/>
      <c r="F191" s="117"/>
      <c r="M191" s="58"/>
      <c r="P191" s="58"/>
    </row>
    <row r="192" spans="5:16" ht="12.75" x14ac:dyDescent="0.2">
      <c r="E192" s="117"/>
      <c r="F192" s="117"/>
      <c r="M192" s="58"/>
      <c r="P192" s="58"/>
    </row>
    <row r="193" spans="5:16" ht="12.75" x14ac:dyDescent="0.2">
      <c r="E193" s="117"/>
      <c r="F193" s="117"/>
      <c r="M193" s="58"/>
      <c r="P193" s="58"/>
    </row>
    <row r="194" spans="5:16" ht="12.75" x14ac:dyDescent="0.2">
      <c r="E194" s="117"/>
      <c r="F194" s="117"/>
      <c r="M194" s="58"/>
      <c r="P194" s="58"/>
    </row>
    <row r="195" spans="5:16" ht="12.75" x14ac:dyDescent="0.2">
      <c r="E195" s="117"/>
      <c r="F195" s="117"/>
      <c r="M195" s="58"/>
      <c r="P195" s="58"/>
    </row>
    <row r="196" spans="5:16" ht="12.75" x14ac:dyDescent="0.2">
      <c r="E196" s="117"/>
      <c r="F196" s="117"/>
      <c r="M196" s="58"/>
      <c r="P196" s="58"/>
    </row>
    <row r="197" spans="5:16" ht="12.75" x14ac:dyDescent="0.2">
      <c r="E197" s="117"/>
      <c r="F197" s="117"/>
      <c r="M197" s="58"/>
      <c r="P197" s="58"/>
    </row>
    <row r="198" spans="5:16" ht="12.75" x14ac:dyDescent="0.2">
      <c r="E198" s="117"/>
      <c r="F198" s="117"/>
      <c r="M198" s="58"/>
      <c r="P198" s="58"/>
    </row>
    <row r="199" spans="5:16" ht="12.75" x14ac:dyDescent="0.2">
      <c r="E199" s="117"/>
      <c r="F199" s="117"/>
      <c r="M199" s="58"/>
      <c r="P199" s="58"/>
    </row>
    <row r="200" spans="5:16" ht="12.75" x14ac:dyDescent="0.2">
      <c r="E200" s="117"/>
      <c r="F200" s="117"/>
      <c r="M200" s="58"/>
      <c r="P200" s="58"/>
    </row>
    <row r="201" spans="5:16" ht="12.75" x14ac:dyDescent="0.2">
      <c r="E201" s="117"/>
      <c r="F201" s="117"/>
      <c r="M201" s="58"/>
      <c r="P201" s="58"/>
    </row>
    <row r="202" spans="5:16" ht="12.75" x14ac:dyDescent="0.2">
      <c r="E202" s="117"/>
      <c r="F202" s="117"/>
      <c r="M202" s="58"/>
      <c r="P202" s="58"/>
    </row>
    <row r="203" spans="5:16" ht="12.75" x14ac:dyDescent="0.2">
      <c r="E203" s="117"/>
      <c r="F203" s="117"/>
      <c r="M203" s="58"/>
      <c r="P203" s="58"/>
    </row>
    <row r="204" spans="5:16" ht="12.75" x14ac:dyDescent="0.2">
      <c r="E204" s="117"/>
      <c r="F204" s="117"/>
      <c r="M204" s="58"/>
      <c r="P204" s="58"/>
    </row>
    <row r="205" spans="5:16" ht="12.75" x14ac:dyDescent="0.2">
      <c r="E205" s="117"/>
      <c r="F205" s="117"/>
      <c r="M205" s="58"/>
      <c r="P205" s="58"/>
    </row>
    <row r="206" spans="5:16" ht="12.75" x14ac:dyDescent="0.2">
      <c r="E206" s="117"/>
      <c r="F206" s="117"/>
      <c r="M206" s="58"/>
      <c r="P206" s="58"/>
    </row>
    <row r="207" spans="5:16" ht="12.75" x14ac:dyDescent="0.2">
      <c r="E207" s="117"/>
      <c r="F207" s="117"/>
      <c r="M207" s="58"/>
      <c r="P207" s="58"/>
    </row>
    <row r="208" spans="5:16" ht="12.75" x14ac:dyDescent="0.2">
      <c r="E208" s="117"/>
      <c r="F208" s="117"/>
      <c r="M208" s="58"/>
      <c r="P208" s="58"/>
    </row>
    <row r="209" spans="5:16" ht="12.75" x14ac:dyDescent="0.2">
      <c r="E209" s="117"/>
      <c r="F209" s="117"/>
      <c r="M209" s="58"/>
      <c r="P209" s="58"/>
    </row>
    <row r="210" spans="5:16" ht="12.75" x14ac:dyDescent="0.2">
      <c r="E210" s="117"/>
      <c r="F210" s="117"/>
      <c r="M210" s="58"/>
      <c r="P210" s="58"/>
    </row>
    <row r="211" spans="5:16" ht="12.75" x14ac:dyDescent="0.2">
      <c r="E211" s="117"/>
      <c r="F211" s="117"/>
      <c r="M211" s="58"/>
      <c r="P211" s="58"/>
    </row>
    <row r="212" spans="5:16" ht="12.75" x14ac:dyDescent="0.2">
      <c r="E212" s="117"/>
      <c r="F212" s="117"/>
      <c r="M212" s="58"/>
      <c r="P212" s="58"/>
    </row>
    <row r="213" spans="5:16" ht="12.75" x14ac:dyDescent="0.2">
      <c r="E213" s="117"/>
      <c r="F213" s="117"/>
      <c r="M213" s="58"/>
      <c r="P213" s="58"/>
    </row>
    <row r="214" spans="5:16" ht="12.75" x14ac:dyDescent="0.2">
      <c r="E214" s="117"/>
      <c r="F214" s="117"/>
      <c r="M214" s="58"/>
      <c r="P214" s="58"/>
    </row>
    <row r="215" spans="5:16" ht="12.75" x14ac:dyDescent="0.2">
      <c r="E215" s="117"/>
      <c r="F215" s="117"/>
      <c r="M215" s="58"/>
      <c r="P215" s="58"/>
    </row>
    <row r="216" spans="5:16" ht="12.75" x14ac:dyDescent="0.2">
      <c r="E216" s="117"/>
      <c r="F216" s="117"/>
      <c r="M216" s="58"/>
      <c r="P216" s="58"/>
    </row>
    <row r="217" spans="5:16" ht="12.75" x14ac:dyDescent="0.2">
      <c r="E217" s="117"/>
      <c r="F217" s="117"/>
      <c r="M217" s="58"/>
      <c r="P217" s="58"/>
    </row>
    <row r="218" spans="5:16" ht="12.75" x14ac:dyDescent="0.2">
      <c r="E218" s="117"/>
      <c r="F218" s="117"/>
      <c r="M218" s="58"/>
      <c r="P218" s="58"/>
    </row>
    <row r="219" spans="5:16" ht="12.75" x14ac:dyDescent="0.2">
      <c r="E219" s="117"/>
      <c r="F219" s="117"/>
      <c r="M219" s="58"/>
      <c r="P219" s="58"/>
    </row>
    <row r="220" spans="5:16" ht="12.75" x14ac:dyDescent="0.2">
      <c r="E220" s="117"/>
      <c r="F220" s="117"/>
      <c r="M220" s="58"/>
      <c r="P220" s="58"/>
    </row>
    <row r="221" spans="5:16" ht="12.75" x14ac:dyDescent="0.2">
      <c r="E221" s="117"/>
      <c r="F221" s="117"/>
      <c r="M221" s="58"/>
      <c r="P221" s="58"/>
    </row>
    <row r="222" spans="5:16" ht="12.75" x14ac:dyDescent="0.2">
      <c r="E222" s="117"/>
      <c r="F222" s="117"/>
      <c r="M222" s="58"/>
      <c r="P222" s="58"/>
    </row>
    <row r="223" spans="5:16" ht="12.75" x14ac:dyDescent="0.2">
      <c r="E223" s="117"/>
      <c r="F223" s="117"/>
      <c r="M223" s="58"/>
      <c r="P223" s="58"/>
    </row>
    <row r="224" spans="5:16" ht="12.75" x14ac:dyDescent="0.2">
      <c r="E224" s="117"/>
      <c r="F224" s="117"/>
      <c r="M224" s="58"/>
      <c r="P224" s="58"/>
    </row>
    <row r="225" spans="5:16" ht="12.75" x14ac:dyDescent="0.2">
      <c r="E225" s="117"/>
      <c r="F225" s="117"/>
      <c r="M225" s="58"/>
      <c r="P225" s="58"/>
    </row>
    <row r="226" spans="5:16" ht="12.75" x14ac:dyDescent="0.2">
      <c r="E226" s="117"/>
      <c r="F226" s="117"/>
      <c r="M226" s="58"/>
      <c r="P226" s="58"/>
    </row>
    <row r="227" spans="5:16" ht="12.75" x14ac:dyDescent="0.2">
      <c r="E227" s="117"/>
      <c r="F227" s="117"/>
      <c r="M227" s="58"/>
      <c r="P227" s="58"/>
    </row>
    <row r="228" spans="5:16" ht="12.75" x14ac:dyDescent="0.2">
      <c r="E228" s="117"/>
      <c r="F228" s="117"/>
      <c r="M228" s="58"/>
      <c r="P228" s="58"/>
    </row>
    <row r="229" spans="5:16" ht="12.75" x14ac:dyDescent="0.2">
      <c r="E229" s="117"/>
      <c r="F229" s="117"/>
      <c r="M229" s="58"/>
      <c r="P229" s="58"/>
    </row>
    <row r="230" spans="5:16" ht="12.75" x14ac:dyDescent="0.2">
      <c r="E230" s="117"/>
      <c r="F230" s="117"/>
      <c r="M230" s="58"/>
      <c r="P230" s="58"/>
    </row>
    <row r="231" spans="5:16" ht="12.75" x14ac:dyDescent="0.2">
      <c r="E231" s="117"/>
      <c r="F231" s="117"/>
      <c r="M231" s="58"/>
      <c r="P231" s="58"/>
    </row>
    <row r="232" spans="5:16" ht="12.75" x14ac:dyDescent="0.2">
      <c r="E232" s="117"/>
      <c r="F232" s="117"/>
      <c r="M232" s="58"/>
      <c r="P232" s="58"/>
    </row>
    <row r="233" spans="5:16" ht="12.75" x14ac:dyDescent="0.2">
      <c r="E233" s="117"/>
      <c r="F233" s="117"/>
      <c r="M233" s="58"/>
      <c r="P233" s="58"/>
    </row>
    <row r="234" spans="5:16" ht="12.75" x14ac:dyDescent="0.2">
      <c r="E234" s="117"/>
      <c r="F234" s="117"/>
      <c r="M234" s="58"/>
      <c r="P234" s="58"/>
    </row>
    <row r="235" spans="5:16" ht="12.75" x14ac:dyDescent="0.2">
      <c r="E235" s="117"/>
      <c r="F235" s="117"/>
      <c r="M235" s="58"/>
      <c r="P235" s="58"/>
    </row>
    <row r="236" spans="5:16" ht="12.75" x14ac:dyDescent="0.2">
      <c r="E236" s="117"/>
      <c r="F236" s="117"/>
      <c r="M236" s="58"/>
      <c r="P236" s="58"/>
    </row>
    <row r="237" spans="5:16" ht="12.75" x14ac:dyDescent="0.2">
      <c r="E237" s="117"/>
      <c r="F237" s="117"/>
      <c r="M237" s="58"/>
      <c r="P237" s="58"/>
    </row>
    <row r="238" spans="5:16" ht="12.75" x14ac:dyDescent="0.2">
      <c r="E238" s="117"/>
      <c r="F238" s="117"/>
      <c r="M238" s="58"/>
      <c r="P238" s="58"/>
    </row>
    <row r="239" spans="5:16" ht="12.75" x14ac:dyDescent="0.2">
      <c r="E239" s="117"/>
      <c r="F239" s="117"/>
      <c r="M239" s="58"/>
      <c r="P239" s="58"/>
    </row>
    <row r="240" spans="5:16" ht="12.75" x14ac:dyDescent="0.2">
      <c r="E240" s="117"/>
      <c r="F240" s="117"/>
      <c r="M240" s="58"/>
      <c r="P240" s="58"/>
    </row>
    <row r="241" spans="5:16" ht="12.75" x14ac:dyDescent="0.2">
      <c r="E241" s="117"/>
      <c r="F241" s="117"/>
      <c r="M241" s="58"/>
      <c r="P241" s="58"/>
    </row>
    <row r="242" spans="5:16" ht="12.75" x14ac:dyDescent="0.2">
      <c r="E242" s="117"/>
      <c r="F242" s="117"/>
      <c r="M242" s="58"/>
      <c r="P242" s="58"/>
    </row>
    <row r="243" spans="5:16" ht="12.75" x14ac:dyDescent="0.2">
      <c r="E243" s="117"/>
      <c r="F243" s="117"/>
      <c r="M243" s="58"/>
      <c r="P243" s="58"/>
    </row>
    <row r="244" spans="5:16" ht="12.75" x14ac:dyDescent="0.2">
      <c r="E244" s="117"/>
      <c r="F244" s="117"/>
      <c r="M244" s="58"/>
      <c r="P244" s="58"/>
    </row>
    <row r="245" spans="5:16" ht="12.75" x14ac:dyDescent="0.2">
      <c r="E245" s="117"/>
      <c r="F245" s="117"/>
      <c r="M245" s="58"/>
      <c r="P245" s="58"/>
    </row>
    <row r="246" spans="5:16" ht="12.75" x14ac:dyDescent="0.2">
      <c r="E246" s="117"/>
      <c r="F246" s="117"/>
      <c r="M246" s="58"/>
      <c r="P246" s="58"/>
    </row>
    <row r="247" spans="5:16" ht="12.75" x14ac:dyDescent="0.2">
      <c r="E247" s="117"/>
      <c r="F247" s="117"/>
      <c r="M247" s="58"/>
      <c r="P247" s="58"/>
    </row>
    <row r="248" spans="5:16" ht="12.75" x14ac:dyDescent="0.2">
      <c r="E248" s="117"/>
      <c r="F248" s="117"/>
      <c r="M248" s="58"/>
      <c r="P248" s="58"/>
    </row>
    <row r="249" spans="5:16" ht="12.75" x14ac:dyDescent="0.2">
      <c r="E249" s="117"/>
      <c r="F249" s="117"/>
      <c r="M249" s="58"/>
      <c r="P249" s="58"/>
    </row>
    <row r="250" spans="5:16" ht="12.75" x14ac:dyDescent="0.2">
      <c r="E250" s="117"/>
      <c r="F250" s="117"/>
      <c r="M250" s="58"/>
      <c r="P250" s="58"/>
    </row>
    <row r="251" spans="5:16" ht="12.75" x14ac:dyDescent="0.2">
      <c r="E251" s="117"/>
      <c r="F251" s="117"/>
      <c r="M251" s="58"/>
      <c r="P251" s="58"/>
    </row>
    <row r="252" spans="5:16" ht="12.75" x14ac:dyDescent="0.2">
      <c r="E252" s="117"/>
      <c r="F252" s="117"/>
      <c r="M252" s="58"/>
      <c r="P252" s="58"/>
    </row>
    <row r="253" spans="5:16" ht="12.75" x14ac:dyDescent="0.2">
      <c r="E253" s="117"/>
      <c r="F253" s="117"/>
      <c r="M253" s="58"/>
      <c r="P253" s="58"/>
    </row>
    <row r="254" spans="5:16" ht="12.75" x14ac:dyDescent="0.2">
      <c r="E254" s="117"/>
      <c r="F254" s="117"/>
      <c r="M254" s="58"/>
      <c r="P254" s="58"/>
    </row>
    <row r="255" spans="5:16" ht="12.75" x14ac:dyDescent="0.2">
      <c r="E255" s="117"/>
      <c r="F255" s="117"/>
      <c r="M255" s="58"/>
      <c r="P255" s="58"/>
    </row>
    <row r="256" spans="5:16" ht="12.75" x14ac:dyDescent="0.2">
      <c r="E256" s="117"/>
      <c r="F256" s="117"/>
      <c r="M256" s="58"/>
      <c r="P256" s="58"/>
    </row>
    <row r="257" spans="5:16" ht="12.75" x14ac:dyDescent="0.2">
      <c r="E257" s="117"/>
      <c r="F257" s="117"/>
      <c r="M257" s="58"/>
      <c r="P257" s="58"/>
    </row>
    <row r="258" spans="5:16" ht="12.75" x14ac:dyDescent="0.2">
      <c r="E258" s="117"/>
      <c r="F258" s="117"/>
      <c r="M258" s="58"/>
      <c r="P258" s="58"/>
    </row>
    <row r="259" spans="5:16" ht="12.75" x14ac:dyDescent="0.2">
      <c r="E259" s="117"/>
      <c r="F259" s="117"/>
      <c r="M259" s="58"/>
      <c r="P259" s="58"/>
    </row>
    <row r="260" spans="5:16" ht="12.75" x14ac:dyDescent="0.2">
      <c r="E260" s="117"/>
      <c r="F260" s="117"/>
      <c r="M260" s="58"/>
      <c r="P260" s="58"/>
    </row>
    <row r="261" spans="5:16" ht="12.75" x14ac:dyDescent="0.2">
      <c r="E261" s="117"/>
      <c r="F261" s="117"/>
      <c r="M261" s="58"/>
      <c r="P261" s="58"/>
    </row>
    <row r="262" spans="5:16" ht="12.75" x14ac:dyDescent="0.2">
      <c r="E262" s="117"/>
      <c r="F262" s="117"/>
      <c r="M262" s="58"/>
      <c r="P262" s="58"/>
    </row>
    <row r="263" spans="5:16" ht="12.75" x14ac:dyDescent="0.2">
      <c r="E263" s="117"/>
      <c r="F263" s="117"/>
      <c r="M263" s="58"/>
      <c r="P263" s="58"/>
    </row>
    <row r="264" spans="5:16" ht="12.75" x14ac:dyDescent="0.2">
      <c r="E264" s="117"/>
      <c r="F264" s="117"/>
      <c r="M264" s="58"/>
      <c r="P264" s="58"/>
    </row>
    <row r="265" spans="5:16" ht="12.75" x14ac:dyDescent="0.2">
      <c r="E265" s="117"/>
      <c r="F265" s="117"/>
      <c r="M265" s="58"/>
      <c r="P265" s="58"/>
    </row>
    <row r="266" spans="5:16" ht="12.75" x14ac:dyDescent="0.2">
      <c r="E266" s="117"/>
      <c r="F266" s="117"/>
      <c r="M266" s="58"/>
      <c r="P266" s="58"/>
    </row>
    <row r="267" spans="5:16" ht="12.75" x14ac:dyDescent="0.2">
      <c r="E267" s="117"/>
      <c r="F267" s="117"/>
      <c r="M267" s="58"/>
      <c r="P267" s="58"/>
    </row>
    <row r="268" spans="5:16" ht="12.75" x14ac:dyDescent="0.2">
      <c r="E268" s="117"/>
      <c r="F268" s="117"/>
      <c r="M268" s="58"/>
      <c r="P268" s="58"/>
    </row>
    <row r="269" spans="5:16" ht="12.75" x14ac:dyDescent="0.2">
      <c r="E269" s="117"/>
      <c r="F269" s="117"/>
      <c r="M269" s="58"/>
      <c r="P269" s="58"/>
    </row>
    <row r="270" spans="5:16" ht="12.75" x14ac:dyDescent="0.2">
      <c r="E270" s="117"/>
      <c r="F270" s="117"/>
      <c r="M270" s="58"/>
      <c r="P270" s="58"/>
    </row>
    <row r="271" spans="5:16" ht="12.75" x14ac:dyDescent="0.2">
      <c r="E271" s="117"/>
      <c r="F271" s="117"/>
      <c r="M271" s="58"/>
      <c r="P271" s="58"/>
    </row>
    <row r="272" spans="5:16" ht="12.75" x14ac:dyDescent="0.2">
      <c r="E272" s="117"/>
      <c r="F272" s="117"/>
      <c r="M272" s="58"/>
      <c r="P272" s="58"/>
    </row>
    <row r="273" spans="5:16" ht="12.75" x14ac:dyDescent="0.2">
      <c r="E273" s="117"/>
      <c r="F273" s="117"/>
      <c r="M273" s="58"/>
      <c r="P273" s="58"/>
    </row>
    <row r="274" spans="5:16" ht="12.75" x14ac:dyDescent="0.2">
      <c r="E274" s="117"/>
      <c r="F274" s="117"/>
      <c r="M274" s="58"/>
      <c r="P274" s="58"/>
    </row>
    <row r="275" spans="5:16" ht="12.75" x14ac:dyDescent="0.2">
      <c r="E275" s="117"/>
      <c r="F275" s="117"/>
      <c r="M275" s="58"/>
      <c r="P275" s="58"/>
    </row>
    <row r="276" spans="5:16" ht="12.75" x14ac:dyDescent="0.2">
      <c r="E276" s="117"/>
      <c r="F276" s="117"/>
      <c r="M276" s="58"/>
      <c r="P276" s="58"/>
    </row>
    <row r="277" spans="5:16" ht="12.75" x14ac:dyDescent="0.2">
      <c r="E277" s="117"/>
      <c r="F277" s="117"/>
      <c r="M277" s="58"/>
      <c r="P277" s="58"/>
    </row>
    <row r="278" spans="5:16" ht="12.75" x14ac:dyDescent="0.2">
      <c r="E278" s="117"/>
      <c r="F278" s="117"/>
      <c r="M278" s="58"/>
      <c r="P278" s="58"/>
    </row>
    <row r="279" spans="5:16" ht="12.75" x14ac:dyDescent="0.2">
      <c r="E279" s="117"/>
      <c r="F279" s="117"/>
      <c r="M279" s="58"/>
      <c r="P279" s="58"/>
    </row>
    <row r="280" spans="5:16" ht="12.75" x14ac:dyDescent="0.2">
      <c r="E280" s="117"/>
      <c r="F280" s="117"/>
      <c r="M280" s="58"/>
      <c r="P280" s="58"/>
    </row>
    <row r="281" spans="5:16" ht="12.75" x14ac:dyDescent="0.2">
      <c r="E281" s="117"/>
      <c r="F281" s="117"/>
      <c r="M281" s="58"/>
      <c r="P281" s="58"/>
    </row>
    <row r="282" spans="5:16" ht="12.75" x14ac:dyDescent="0.2">
      <c r="E282" s="117"/>
      <c r="F282" s="117"/>
      <c r="M282" s="58"/>
      <c r="P282" s="58"/>
    </row>
    <row r="283" spans="5:16" ht="12.75" x14ac:dyDescent="0.2">
      <c r="E283" s="117"/>
      <c r="F283" s="117"/>
      <c r="M283" s="58"/>
      <c r="P283" s="58"/>
    </row>
    <row r="284" spans="5:16" ht="12.75" x14ac:dyDescent="0.2">
      <c r="E284" s="117"/>
      <c r="F284" s="117"/>
      <c r="M284" s="58"/>
      <c r="P284" s="58"/>
    </row>
    <row r="285" spans="5:16" ht="12.75" x14ac:dyDescent="0.2">
      <c r="E285" s="117"/>
      <c r="F285" s="117"/>
      <c r="M285" s="58"/>
      <c r="P285" s="58"/>
    </row>
    <row r="286" spans="5:16" ht="12.75" x14ac:dyDescent="0.2">
      <c r="E286" s="117"/>
      <c r="F286" s="117"/>
      <c r="M286" s="58"/>
      <c r="P286" s="58"/>
    </row>
    <row r="287" spans="5:16" ht="12.75" x14ac:dyDescent="0.2">
      <c r="E287" s="117"/>
      <c r="F287" s="117"/>
      <c r="M287" s="58"/>
      <c r="P287" s="58"/>
    </row>
    <row r="288" spans="5:16" ht="12.75" x14ac:dyDescent="0.2">
      <c r="E288" s="117"/>
      <c r="F288" s="117"/>
      <c r="M288" s="58"/>
      <c r="P288" s="58"/>
    </row>
    <row r="289" spans="5:16" ht="12.75" x14ac:dyDescent="0.2">
      <c r="E289" s="117"/>
      <c r="F289" s="117"/>
      <c r="M289" s="58"/>
      <c r="P289" s="58"/>
    </row>
    <row r="290" spans="5:16" ht="12.75" x14ac:dyDescent="0.2">
      <c r="E290" s="117"/>
      <c r="F290" s="117"/>
      <c r="M290" s="58"/>
      <c r="P290" s="58"/>
    </row>
    <row r="291" spans="5:16" ht="12.75" x14ac:dyDescent="0.2">
      <c r="E291" s="117"/>
      <c r="F291" s="117"/>
      <c r="M291" s="58"/>
      <c r="P291" s="58"/>
    </row>
    <row r="292" spans="5:16" ht="12.75" x14ac:dyDescent="0.2">
      <c r="E292" s="117"/>
      <c r="F292" s="117"/>
      <c r="M292" s="58"/>
      <c r="P292" s="58"/>
    </row>
    <row r="293" spans="5:16" ht="12.75" x14ac:dyDescent="0.2">
      <c r="E293" s="117"/>
      <c r="F293" s="117"/>
      <c r="M293" s="58"/>
      <c r="P293" s="58"/>
    </row>
    <row r="294" spans="5:16" ht="12.75" x14ac:dyDescent="0.2">
      <c r="E294" s="117"/>
      <c r="F294" s="117"/>
      <c r="M294" s="58"/>
      <c r="P294" s="58"/>
    </row>
    <row r="295" spans="5:16" ht="12.75" x14ac:dyDescent="0.2">
      <c r="E295" s="117"/>
      <c r="F295" s="117"/>
      <c r="M295" s="58"/>
      <c r="P295" s="58"/>
    </row>
    <row r="296" spans="5:16" ht="12.75" x14ac:dyDescent="0.2">
      <c r="E296" s="117"/>
      <c r="F296" s="117"/>
      <c r="M296" s="58"/>
      <c r="P296" s="58"/>
    </row>
    <row r="297" spans="5:16" ht="12.75" x14ac:dyDescent="0.2">
      <c r="E297" s="117"/>
      <c r="F297" s="117"/>
      <c r="M297" s="58"/>
      <c r="P297" s="58"/>
    </row>
    <row r="298" spans="5:16" ht="12.75" x14ac:dyDescent="0.2">
      <c r="E298" s="117"/>
      <c r="F298" s="117"/>
      <c r="M298" s="58"/>
      <c r="P298" s="58"/>
    </row>
    <row r="299" spans="5:16" ht="12.75" x14ac:dyDescent="0.2">
      <c r="E299" s="117"/>
      <c r="F299" s="117"/>
      <c r="M299" s="58"/>
      <c r="P299" s="58"/>
    </row>
    <row r="300" spans="5:16" ht="12.75" x14ac:dyDescent="0.2">
      <c r="E300" s="117"/>
      <c r="F300" s="117"/>
      <c r="M300" s="58"/>
      <c r="P300" s="58"/>
    </row>
    <row r="301" spans="5:16" ht="12.75" x14ac:dyDescent="0.2">
      <c r="E301" s="117"/>
      <c r="F301" s="117"/>
      <c r="M301" s="58"/>
      <c r="P301" s="58"/>
    </row>
    <row r="302" spans="5:16" ht="12.75" x14ac:dyDescent="0.2">
      <c r="E302" s="117"/>
      <c r="F302" s="117"/>
      <c r="M302" s="58"/>
      <c r="P302" s="58"/>
    </row>
    <row r="303" spans="5:16" ht="12.75" x14ac:dyDescent="0.2">
      <c r="E303" s="117"/>
      <c r="F303" s="117"/>
      <c r="M303" s="58"/>
      <c r="P303" s="58"/>
    </row>
    <row r="304" spans="5:16" ht="12.75" x14ac:dyDescent="0.2">
      <c r="E304" s="117"/>
      <c r="F304" s="117"/>
      <c r="M304" s="58"/>
      <c r="P304" s="58"/>
    </row>
    <row r="305" spans="5:16" ht="12.75" x14ac:dyDescent="0.2">
      <c r="E305" s="117"/>
      <c r="F305" s="117"/>
      <c r="M305" s="58"/>
      <c r="P305" s="58"/>
    </row>
    <row r="306" spans="5:16" ht="12.75" x14ac:dyDescent="0.2">
      <c r="E306" s="117"/>
      <c r="F306" s="117"/>
      <c r="M306" s="58"/>
      <c r="P306" s="58"/>
    </row>
    <row r="307" spans="5:16" ht="12.75" x14ac:dyDescent="0.2">
      <c r="E307" s="117"/>
      <c r="F307" s="117"/>
      <c r="M307" s="58"/>
      <c r="P307" s="58"/>
    </row>
    <row r="308" spans="5:16" ht="12.75" x14ac:dyDescent="0.2">
      <c r="E308" s="117"/>
      <c r="F308" s="117"/>
      <c r="M308" s="58"/>
      <c r="P308" s="58"/>
    </row>
    <row r="309" spans="5:16" ht="12.75" x14ac:dyDescent="0.2">
      <c r="E309" s="117"/>
      <c r="F309" s="117"/>
      <c r="M309" s="58"/>
      <c r="P309" s="58"/>
    </row>
    <row r="310" spans="5:16" ht="12.75" x14ac:dyDescent="0.2">
      <c r="E310" s="117"/>
      <c r="F310" s="117"/>
      <c r="M310" s="58"/>
      <c r="P310" s="58"/>
    </row>
    <row r="311" spans="5:16" ht="12.75" x14ac:dyDescent="0.2">
      <c r="E311" s="117"/>
      <c r="F311" s="117"/>
      <c r="M311" s="58"/>
      <c r="P311" s="58"/>
    </row>
    <row r="312" spans="5:16" ht="12.75" x14ac:dyDescent="0.2">
      <c r="E312" s="117"/>
      <c r="F312" s="117"/>
      <c r="M312" s="58"/>
      <c r="P312" s="58"/>
    </row>
    <row r="313" spans="5:16" ht="12.75" x14ac:dyDescent="0.2">
      <c r="E313" s="117"/>
      <c r="F313" s="117"/>
      <c r="M313" s="58"/>
      <c r="P313" s="58"/>
    </row>
    <row r="314" spans="5:16" ht="12.75" x14ac:dyDescent="0.2">
      <c r="E314" s="117"/>
      <c r="F314" s="117"/>
      <c r="M314" s="58"/>
      <c r="P314" s="58"/>
    </row>
    <row r="315" spans="5:16" ht="12.75" x14ac:dyDescent="0.2">
      <c r="E315" s="117"/>
      <c r="F315" s="117"/>
      <c r="M315" s="58"/>
      <c r="P315" s="58"/>
    </row>
    <row r="316" spans="5:16" ht="12.75" x14ac:dyDescent="0.2">
      <c r="E316" s="117"/>
      <c r="F316" s="117"/>
      <c r="M316" s="58"/>
      <c r="P316" s="58"/>
    </row>
    <row r="317" spans="5:16" ht="12.75" x14ac:dyDescent="0.2">
      <c r="E317" s="117"/>
      <c r="F317" s="117"/>
      <c r="M317" s="58"/>
      <c r="P317" s="58"/>
    </row>
    <row r="318" spans="5:16" ht="12.75" x14ac:dyDescent="0.2">
      <c r="E318" s="117"/>
      <c r="F318" s="117"/>
      <c r="M318" s="58"/>
      <c r="P318" s="58"/>
    </row>
    <row r="319" spans="5:16" ht="12.75" x14ac:dyDescent="0.2">
      <c r="E319" s="117"/>
      <c r="F319" s="117"/>
      <c r="M319" s="58"/>
      <c r="P319" s="58"/>
    </row>
    <row r="320" spans="5:16" ht="12.75" x14ac:dyDescent="0.2">
      <c r="E320" s="117"/>
      <c r="F320" s="117"/>
      <c r="M320" s="58"/>
      <c r="P320" s="58"/>
    </row>
    <row r="321" spans="5:16" ht="12.75" x14ac:dyDescent="0.2">
      <c r="E321" s="117"/>
      <c r="F321" s="117"/>
      <c r="M321" s="58"/>
      <c r="P321" s="58"/>
    </row>
    <row r="322" spans="5:16" ht="12.75" x14ac:dyDescent="0.2">
      <c r="E322" s="117"/>
      <c r="F322" s="117"/>
      <c r="M322" s="58"/>
      <c r="P322" s="58"/>
    </row>
    <row r="323" spans="5:16" ht="12.75" x14ac:dyDescent="0.2">
      <c r="E323" s="117"/>
      <c r="F323" s="117"/>
      <c r="M323" s="58"/>
      <c r="P323" s="58"/>
    </row>
    <row r="324" spans="5:16" ht="12.75" x14ac:dyDescent="0.2">
      <c r="E324" s="117"/>
      <c r="F324" s="117"/>
      <c r="M324" s="58"/>
      <c r="P324" s="58"/>
    </row>
    <row r="325" spans="5:16" ht="12.75" x14ac:dyDescent="0.2">
      <c r="E325" s="117"/>
      <c r="F325" s="117"/>
      <c r="M325" s="58"/>
      <c r="P325" s="58"/>
    </row>
    <row r="326" spans="5:16" ht="12.75" x14ac:dyDescent="0.2">
      <c r="E326" s="117"/>
      <c r="F326" s="117"/>
      <c r="M326" s="58"/>
      <c r="P326" s="58"/>
    </row>
    <row r="327" spans="5:16" ht="12.75" x14ac:dyDescent="0.2">
      <c r="E327" s="117"/>
      <c r="F327" s="117"/>
      <c r="M327" s="58"/>
      <c r="P327" s="58"/>
    </row>
    <row r="328" spans="5:16" ht="12.75" x14ac:dyDescent="0.2">
      <c r="E328" s="117"/>
      <c r="F328" s="117"/>
      <c r="M328" s="58"/>
      <c r="P328" s="58"/>
    </row>
    <row r="329" spans="5:16" ht="12.75" x14ac:dyDescent="0.2">
      <c r="E329" s="117"/>
      <c r="F329" s="117"/>
      <c r="M329" s="58"/>
      <c r="P329" s="58"/>
    </row>
    <row r="330" spans="5:16" ht="12.75" x14ac:dyDescent="0.2">
      <c r="E330" s="117"/>
      <c r="F330" s="117"/>
      <c r="M330" s="58"/>
      <c r="P330" s="58"/>
    </row>
    <row r="331" spans="5:16" ht="12.75" x14ac:dyDescent="0.2">
      <c r="E331" s="117"/>
      <c r="F331" s="117"/>
      <c r="M331" s="58"/>
      <c r="P331" s="58"/>
    </row>
    <row r="332" spans="5:16" ht="12.75" x14ac:dyDescent="0.2">
      <c r="E332" s="117"/>
      <c r="F332" s="117"/>
      <c r="M332" s="58"/>
      <c r="P332" s="58"/>
    </row>
    <row r="333" spans="5:16" ht="12.75" x14ac:dyDescent="0.2">
      <c r="E333" s="117"/>
      <c r="F333" s="117"/>
      <c r="M333" s="58"/>
      <c r="P333" s="58"/>
    </row>
    <row r="334" spans="5:16" ht="12.75" x14ac:dyDescent="0.2">
      <c r="E334" s="117"/>
      <c r="F334" s="117"/>
      <c r="M334" s="58"/>
      <c r="P334" s="58"/>
    </row>
    <row r="335" spans="5:16" ht="12.75" x14ac:dyDescent="0.2">
      <c r="E335" s="117"/>
      <c r="F335" s="117"/>
      <c r="M335" s="58"/>
      <c r="P335" s="58"/>
    </row>
    <row r="336" spans="5:16" ht="12.75" x14ac:dyDescent="0.2">
      <c r="E336" s="117"/>
      <c r="F336" s="117"/>
      <c r="M336" s="58"/>
      <c r="P336" s="58"/>
    </row>
    <row r="337" spans="5:16" ht="12.75" x14ac:dyDescent="0.2">
      <c r="E337" s="117"/>
      <c r="F337" s="117"/>
      <c r="M337" s="58"/>
      <c r="P337" s="58"/>
    </row>
    <row r="338" spans="5:16" ht="12.75" x14ac:dyDescent="0.2">
      <c r="E338" s="117"/>
      <c r="F338" s="117"/>
      <c r="M338" s="58"/>
      <c r="P338" s="58"/>
    </row>
    <row r="339" spans="5:16" ht="12.75" x14ac:dyDescent="0.2">
      <c r="E339" s="117"/>
      <c r="F339" s="117"/>
      <c r="M339" s="58"/>
      <c r="P339" s="58"/>
    </row>
    <row r="340" spans="5:16" ht="12.75" x14ac:dyDescent="0.2">
      <c r="E340" s="117"/>
      <c r="F340" s="117"/>
      <c r="M340" s="58"/>
      <c r="P340" s="58"/>
    </row>
    <row r="341" spans="5:16" ht="12.75" x14ac:dyDescent="0.2">
      <c r="E341" s="117"/>
      <c r="F341" s="117"/>
      <c r="M341" s="58"/>
      <c r="P341" s="58"/>
    </row>
    <row r="342" spans="5:16" ht="12.75" x14ac:dyDescent="0.2">
      <c r="E342" s="117"/>
      <c r="F342" s="117"/>
      <c r="M342" s="58"/>
      <c r="P342" s="58"/>
    </row>
    <row r="343" spans="5:16" ht="12.75" x14ac:dyDescent="0.2">
      <c r="E343" s="117"/>
      <c r="F343" s="117"/>
      <c r="M343" s="58"/>
      <c r="P343" s="58"/>
    </row>
    <row r="344" spans="5:16" ht="12.75" x14ac:dyDescent="0.2">
      <c r="E344" s="117"/>
      <c r="F344" s="117"/>
      <c r="M344" s="58"/>
      <c r="P344" s="58"/>
    </row>
    <row r="345" spans="5:16" ht="12.75" x14ac:dyDescent="0.2">
      <c r="E345" s="117"/>
      <c r="F345" s="117"/>
      <c r="M345" s="58"/>
      <c r="P345" s="58"/>
    </row>
    <row r="346" spans="5:16" ht="12.75" x14ac:dyDescent="0.2">
      <c r="E346" s="117"/>
      <c r="F346" s="117"/>
      <c r="M346" s="58"/>
      <c r="P346" s="58"/>
    </row>
    <row r="347" spans="5:16" ht="12.75" x14ac:dyDescent="0.2">
      <c r="E347" s="117"/>
      <c r="F347" s="117"/>
      <c r="M347" s="58"/>
      <c r="P347" s="58"/>
    </row>
    <row r="348" spans="5:16" ht="12.75" x14ac:dyDescent="0.2">
      <c r="E348" s="117"/>
      <c r="F348" s="117"/>
      <c r="M348" s="58"/>
      <c r="P348" s="58"/>
    </row>
    <row r="349" spans="5:16" ht="12.75" x14ac:dyDescent="0.2">
      <c r="E349" s="117"/>
      <c r="F349" s="117"/>
      <c r="M349" s="58"/>
      <c r="P349" s="58"/>
    </row>
    <row r="350" spans="5:16" ht="12.75" x14ac:dyDescent="0.2">
      <c r="E350" s="117"/>
      <c r="F350" s="117"/>
      <c r="M350" s="58"/>
      <c r="P350" s="58"/>
    </row>
    <row r="351" spans="5:16" ht="12.75" x14ac:dyDescent="0.2">
      <c r="E351" s="117"/>
      <c r="F351" s="117"/>
      <c r="M351" s="58"/>
      <c r="P351" s="58"/>
    </row>
    <row r="352" spans="5:16" ht="12.75" x14ac:dyDescent="0.2">
      <c r="E352" s="117"/>
      <c r="F352" s="117"/>
      <c r="M352" s="58"/>
      <c r="P352" s="58"/>
    </row>
    <row r="353" spans="5:16" ht="12.75" x14ac:dyDescent="0.2">
      <c r="E353" s="117"/>
      <c r="F353" s="117"/>
      <c r="M353" s="58"/>
      <c r="P353" s="58"/>
    </row>
    <row r="354" spans="5:16" ht="12.75" x14ac:dyDescent="0.2">
      <c r="E354" s="117"/>
      <c r="F354" s="117"/>
      <c r="M354" s="58"/>
      <c r="P354" s="58"/>
    </row>
    <row r="355" spans="5:16" ht="12.75" x14ac:dyDescent="0.2">
      <c r="E355" s="117"/>
      <c r="F355" s="117"/>
      <c r="M355" s="58"/>
      <c r="P355" s="58"/>
    </row>
    <row r="356" spans="5:16" ht="12.75" x14ac:dyDescent="0.2">
      <c r="E356" s="117"/>
      <c r="F356" s="117"/>
      <c r="M356" s="58"/>
      <c r="P356" s="58"/>
    </row>
    <row r="357" spans="5:16" ht="12.75" x14ac:dyDescent="0.2">
      <c r="E357" s="117"/>
      <c r="F357" s="117"/>
      <c r="M357" s="58"/>
      <c r="P357" s="58"/>
    </row>
    <row r="358" spans="5:16" ht="12.75" x14ac:dyDescent="0.2">
      <c r="E358" s="117"/>
      <c r="F358" s="117"/>
      <c r="M358" s="58"/>
      <c r="P358" s="58"/>
    </row>
    <row r="359" spans="5:16" ht="12.75" x14ac:dyDescent="0.2">
      <c r="E359" s="117"/>
      <c r="F359" s="117"/>
      <c r="M359" s="58"/>
      <c r="P359" s="58"/>
    </row>
    <row r="360" spans="5:16" ht="12.75" x14ac:dyDescent="0.2">
      <c r="E360" s="117"/>
      <c r="F360" s="117"/>
      <c r="M360" s="58"/>
      <c r="P360" s="58"/>
    </row>
    <row r="361" spans="5:16" ht="12.75" x14ac:dyDescent="0.2">
      <c r="E361" s="117"/>
      <c r="F361" s="117"/>
      <c r="M361" s="58"/>
      <c r="P361" s="58"/>
    </row>
    <row r="362" spans="5:16" ht="12.75" x14ac:dyDescent="0.2">
      <c r="E362" s="117"/>
      <c r="F362" s="117"/>
      <c r="M362" s="58"/>
      <c r="P362" s="58"/>
    </row>
    <row r="363" spans="5:16" ht="12.75" x14ac:dyDescent="0.2">
      <c r="E363" s="117"/>
      <c r="F363" s="117"/>
      <c r="M363" s="58"/>
      <c r="P363" s="58"/>
    </row>
    <row r="364" spans="5:16" ht="12.75" x14ac:dyDescent="0.2">
      <c r="E364" s="117"/>
      <c r="F364" s="117"/>
      <c r="M364" s="58"/>
      <c r="P364" s="58"/>
    </row>
    <row r="365" spans="5:16" ht="12.75" x14ac:dyDescent="0.2">
      <c r="E365" s="117"/>
      <c r="F365" s="117"/>
      <c r="M365" s="58"/>
      <c r="P365" s="58"/>
    </row>
    <row r="366" spans="5:16" ht="12.75" x14ac:dyDescent="0.2">
      <c r="E366" s="117"/>
      <c r="F366" s="117"/>
      <c r="M366" s="58"/>
      <c r="P366" s="58"/>
    </row>
    <row r="367" spans="5:16" ht="12.75" x14ac:dyDescent="0.2">
      <c r="E367" s="117"/>
      <c r="F367" s="117"/>
      <c r="M367" s="58"/>
      <c r="P367" s="58"/>
    </row>
    <row r="368" spans="5:16" ht="12.75" x14ac:dyDescent="0.2">
      <c r="E368" s="117"/>
      <c r="F368" s="117"/>
      <c r="M368" s="58"/>
      <c r="P368" s="58"/>
    </row>
    <row r="369" spans="5:16" ht="12.75" x14ac:dyDescent="0.2">
      <c r="E369" s="117"/>
      <c r="F369" s="117"/>
      <c r="M369" s="58"/>
      <c r="P369" s="58"/>
    </row>
    <row r="370" spans="5:16" ht="12.75" x14ac:dyDescent="0.2">
      <c r="E370" s="117"/>
      <c r="F370" s="117"/>
      <c r="M370" s="58"/>
      <c r="P370" s="58"/>
    </row>
    <row r="371" spans="5:16" ht="12.75" x14ac:dyDescent="0.2">
      <c r="E371" s="117"/>
      <c r="F371" s="117"/>
      <c r="M371" s="58"/>
      <c r="P371" s="58"/>
    </row>
    <row r="372" spans="5:16" ht="12.75" x14ac:dyDescent="0.2">
      <c r="E372" s="117"/>
      <c r="F372" s="117"/>
      <c r="M372" s="58"/>
      <c r="P372" s="58"/>
    </row>
    <row r="373" spans="5:16" ht="12.75" x14ac:dyDescent="0.2">
      <c r="E373" s="117"/>
      <c r="F373" s="117"/>
      <c r="M373" s="58"/>
      <c r="P373" s="58"/>
    </row>
    <row r="374" spans="5:16" ht="12.75" x14ac:dyDescent="0.2">
      <c r="E374" s="117"/>
      <c r="F374" s="117"/>
      <c r="M374" s="58"/>
      <c r="P374" s="58"/>
    </row>
    <row r="375" spans="5:16" ht="12.75" x14ac:dyDescent="0.2">
      <c r="E375" s="117"/>
      <c r="F375" s="117"/>
      <c r="M375" s="58"/>
      <c r="P375" s="58"/>
    </row>
    <row r="376" spans="5:16" ht="12.75" x14ac:dyDescent="0.2">
      <c r="E376" s="117"/>
      <c r="F376" s="117"/>
      <c r="M376" s="58"/>
      <c r="P376" s="58"/>
    </row>
    <row r="377" spans="5:16" ht="12.75" x14ac:dyDescent="0.2">
      <c r="E377" s="117"/>
      <c r="F377" s="117"/>
      <c r="M377" s="58"/>
      <c r="P377" s="58"/>
    </row>
    <row r="378" spans="5:16" ht="12.75" x14ac:dyDescent="0.2">
      <c r="E378" s="117"/>
      <c r="F378" s="117"/>
      <c r="M378" s="58"/>
      <c r="P378" s="58"/>
    </row>
    <row r="379" spans="5:16" ht="12.75" x14ac:dyDescent="0.2">
      <c r="E379" s="117"/>
      <c r="F379" s="117"/>
      <c r="M379" s="58"/>
      <c r="P379" s="58"/>
    </row>
    <row r="380" spans="5:16" ht="12.75" x14ac:dyDescent="0.2">
      <c r="E380" s="117"/>
      <c r="F380" s="117"/>
      <c r="M380" s="58"/>
      <c r="P380" s="58"/>
    </row>
    <row r="381" spans="5:16" ht="12.75" x14ac:dyDescent="0.2">
      <c r="E381" s="117"/>
      <c r="F381" s="117"/>
      <c r="M381" s="58"/>
      <c r="P381" s="58"/>
    </row>
    <row r="382" spans="5:16" ht="12.75" x14ac:dyDescent="0.2">
      <c r="E382" s="117"/>
      <c r="F382" s="117"/>
      <c r="M382" s="58"/>
      <c r="P382" s="58"/>
    </row>
    <row r="383" spans="5:16" ht="12.75" x14ac:dyDescent="0.2">
      <c r="E383" s="117"/>
      <c r="F383" s="117"/>
      <c r="M383" s="58"/>
      <c r="P383" s="58"/>
    </row>
    <row r="384" spans="5:16" ht="12.75" x14ac:dyDescent="0.2">
      <c r="E384" s="117"/>
      <c r="F384" s="117"/>
      <c r="M384" s="58"/>
      <c r="P384" s="58"/>
    </row>
    <row r="385" spans="5:16" ht="12.75" x14ac:dyDescent="0.2">
      <c r="E385" s="117"/>
      <c r="F385" s="117"/>
      <c r="M385" s="58"/>
      <c r="P385" s="58"/>
    </row>
    <row r="386" spans="5:16" ht="12.75" x14ac:dyDescent="0.2">
      <c r="E386" s="117"/>
      <c r="F386" s="117"/>
      <c r="M386" s="58"/>
      <c r="P386" s="58"/>
    </row>
    <row r="387" spans="5:16" ht="12.75" x14ac:dyDescent="0.2">
      <c r="E387" s="117"/>
      <c r="F387" s="117"/>
      <c r="M387" s="58"/>
      <c r="P387" s="58"/>
    </row>
    <row r="388" spans="5:16" ht="12.75" x14ac:dyDescent="0.2">
      <c r="E388" s="117"/>
      <c r="F388" s="117"/>
      <c r="M388" s="58"/>
      <c r="P388" s="58"/>
    </row>
    <row r="389" spans="5:16" ht="12.75" x14ac:dyDescent="0.2">
      <c r="E389" s="117"/>
      <c r="F389" s="117"/>
      <c r="M389" s="58"/>
      <c r="P389" s="58"/>
    </row>
    <row r="390" spans="5:16" ht="12.75" x14ac:dyDescent="0.2">
      <c r="E390" s="117"/>
      <c r="F390" s="117"/>
      <c r="M390" s="58"/>
      <c r="P390" s="58"/>
    </row>
    <row r="391" spans="5:16" ht="12.75" x14ac:dyDescent="0.2">
      <c r="E391" s="117"/>
      <c r="F391" s="117"/>
      <c r="M391" s="58"/>
      <c r="P391" s="58"/>
    </row>
    <row r="392" spans="5:16" ht="12.75" x14ac:dyDescent="0.2">
      <c r="E392" s="117"/>
      <c r="F392" s="117"/>
      <c r="M392" s="58"/>
      <c r="P392" s="58"/>
    </row>
    <row r="393" spans="5:16" ht="12.75" x14ac:dyDescent="0.2">
      <c r="E393" s="117"/>
      <c r="F393" s="117"/>
      <c r="M393" s="58"/>
      <c r="P393" s="58"/>
    </row>
    <row r="394" spans="5:16" ht="12.75" x14ac:dyDescent="0.2">
      <c r="E394" s="117"/>
      <c r="F394" s="117"/>
      <c r="M394" s="58"/>
      <c r="P394" s="58"/>
    </row>
    <row r="395" spans="5:16" ht="12.75" x14ac:dyDescent="0.2">
      <c r="E395" s="117"/>
      <c r="F395" s="117"/>
      <c r="M395" s="58"/>
      <c r="P395" s="58"/>
    </row>
    <row r="396" spans="5:16" ht="12.75" x14ac:dyDescent="0.2">
      <c r="E396" s="117"/>
      <c r="F396" s="117"/>
      <c r="M396" s="58"/>
      <c r="P396" s="58"/>
    </row>
    <row r="397" spans="5:16" ht="12.75" x14ac:dyDescent="0.2">
      <c r="E397" s="117"/>
      <c r="F397" s="117"/>
      <c r="M397" s="58"/>
      <c r="P397" s="58"/>
    </row>
    <row r="398" spans="5:16" ht="12.75" x14ac:dyDescent="0.2">
      <c r="E398" s="117"/>
      <c r="F398" s="117"/>
      <c r="M398" s="58"/>
      <c r="P398" s="58"/>
    </row>
    <row r="399" spans="5:16" ht="12.75" x14ac:dyDescent="0.2">
      <c r="E399" s="117"/>
      <c r="F399" s="117"/>
      <c r="M399" s="58"/>
      <c r="P399" s="58"/>
    </row>
    <row r="400" spans="5:16" ht="12.75" x14ac:dyDescent="0.2">
      <c r="E400" s="117"/>
      <c r="F400" s="117"/>
      <c r="M400" s="58"/>
      <c r="P400" s="58"/>
    </row>
    <row r="401" spans="5:16" ht="12.75" x14ac:dyDescent="0.2">
      <c r="E401" s="117"/>
      <c r="F401" s="117"/>
      <c r="M401" s="58"/>
      <c r="P401" s="58"/>
    </row>
    <row r="402" spans="5:16" ht="12.75" x14ac:dyDescent="0.2">
      <c r="E402" s="117"/>
      <c r="F402" s="117"/>
      <c r="M402" s="58"/>
      <c r="P402" s="58"/>
    </row>
    <row r="403" spans="5:16" ht="12.75" x14ac:dyDescent="0.2">
      <c r="E403" s="117"/>
      <c r="F403" s="117"/>
      <c r="M403" s="58"/>
      <c r="P403" s="58"/>
    </row>
    <row r="404" spans="5:16" ht="12.75" x14ac:dyDescent="0.2">
      <c r="E404" s="117"/>
      <c r="F404" s="117"/>
      <c r="M404" s="58"/>
      <c r="P404" s="58"/>
    </row>
    <row r="405" spans="5:16" ht="12.75" x14ac:dyDescent="0.2">
      <c r="E405" s="117"/>
      <c r="F405" s="117"/>
      <c r="M405" s="58"/>
      <c r="P405" s="58"/>
    </row>
    <row r="406" spans="5:16" ht="12.75" x14ac:dyDescent="0.2">
      <c r="E406" s="117"/>
      <c r="F406" s="117"/>
      <c r="M406" s="58"/>
      <c r="P406" s="58"/>
    </row>
    <row r="407" spans="5:16" ht="12.75" x14ac:dyDescent="0.2">
      <c r="E407" s="117"/>
      <c r="F407" s="117"/>
      <c r="M407" s="58"/>
      <c r="P407" s="58"/>
    </row>
    <row r="408" spans="5:16" ht="12.75" x14ac:dyDescent="0.2">
      <c r="E408" s="117"/>
      <c r="F408" s="117"/>
      <c r="M408" s="58"/>
      <c r="P408" s="58"/>
    </row>
    <row r="409" spans="5:16" ht="12.75" x14ac:dyDescent="0.2">
      <c r="E409" s="117"/>
      <c r="F409" s="117"/>
      <c r="M409" s="58"/>
      <c r="P409" s="58"/>
    </row>
    <row r="410" spans="5:16" ht="12.75" x14ac:dyDescent="0.2">
      <c r="E410" s="117"/>
      <c r="F410" s="117"/>
      <c r="M410" s="58"/>
      <c r="P410" s="58"/>
    </row>
    <row r="411" spans="5:16" ht="12.75" x14ac:dyDescent="0.2">
      <c r="E411" s="117"/>
      <c r="F411" s="117"/>
      <c r="M411" s="58"/>
      <c r="P411" s="58"/>
    </row>
    <row r="412" spans="5:16" ht="12.75" x14ac:dyDescent="0.2">
      <c r="E412" s="117"/>
      <c r="F412" s="117"/>
      <c r="M412" s="58"/>
      <c r="P412" s="58"/>
    </row>
    <row r="413" spans="5:16" ht="12.75" x14ac:dyDescent="0.2">
      <c r="E413" s="117"/>
      <c r="F413" s="117"/>
      <c r="M413" s="58"/>
      <c r="P413" s="58"/>
    </row>
    <row r="414" spans="5:16" ht="12.75" x14ac:dyDescent="0.2">
      <c r="E414" s="117"/>
      <c r="F414" s="117"/>
      <c r="M414" s="58"/>
      <c r="P414" s="58"/>
    </row>
    <row r="415" spans="5:16" ht="12.75" x14ac:dyDescent="0.2">
      <c r="E415" s="117"/>
      <c r="F415" s="117"/>
      <c r="M415" s="58"/>
      <c r="P415" s="58"/>
    </row>
    <row r="416" spans="5:16" ht="12.75" x14ac:dyDescent="0.2">
      <c r="E416" s="117"/>
      <c r="F416" s="117"/>
      <c r="M416" s="58"/>
      <c r="P416" s="58"/>
    </row>
    <row r="417" spans="5:16" ht="12.75" x14ac:dyDescent="0.2">
      <c r="E417" s="117"/>
      <c r="F417" s="117"/>
      <c r="M417" s="58"/>
      <c r="P417" s="58"/>
    </row>
    <row r="418" spans="5:16" ht="12.75" x14ac:dyDescent="0.2">
      <c r="E418" s="117"/>
      <c r="F418" s="117"/>
      <c r="M418" s="58"/>
      <c r="P418" s="58"/>
    </row>
    <row r="419" spans="5:16" ht="12.75" x14ac:dyDescent="0.2">
      <c r="E419" s="117"/>
      <c r="F419" s="117"/>
      <c r="M419" s="58"/>
      <c r="P419" s="58"/>
    </row>
    <row r="420" spans="5:16" ht="12.75" x14ac:dyDescent="0.2">
      <c r="E420" s="117"/>
      <c r="F420" s="117"/>
      <c r="M420" s="58"/>
      <c r="P420" s="58"/>
    </row>
    <row r="421" spans="5:16" ht="12.75" x14ac:dyDescent="0.2">
      <c r="E421" s="117"/>
      <c r="F421" s="117"/>
      <c r="M421" s="58"/>
      <c r="P421" s="58"/>
    </row>
    <row r="422" spans="5:16" ht="12.75" x14ac:dyDescent="0.2">
      <c r="E422" s="117"/>
      <c r="F422" s="117"/>
      <c r="M422" s="58"/>
      <c r="P422" s="58"/>
    </row>
    <row r="423" spans="5:16" ht="12.75" x14ac:dyDescent="0.2">
      <c r="E423" s="117"/>
      <c r="F423" s="117"/>
      <c r="M423" s="58"/>
      <c r="P423" s="58"/>
    </row>
    <row r="424" spans="5:16" ht="12.75" x14ac:dyDescent="0.2">
      <c r="E424" s="117"/>
      <c r="F424" s="117"/>
      <c r="M424" s="58"/>
      <c r="P424" s="58"/>
    </row>
    <row r="425" spans="5:16" ht="12.75" x14ac:dyDescent="0.2">
      <c r="E425" s="117"/>
      <c r="F425" s="117"/>
      <c r="M425" s="58"/>
      <c r="P425" s="58"/>
    </row>
    <row r="426" spans="5:16" ht="12.75" x14ac:dyDescent="0.2">
      <c r="E426" s="117"/>
      <c r="F426" s="117"/>
      <c r="M426" s="58"/>
      <c r="P426" s="58"/>
    </row>
    <row r="427" spans="5:16" ht="12.75" x14ac:dyDescent="0.2">
      <c r="E427" s="117"/>
      <c r="F427" s="117"/>
      <c r="M427" s="58"/>
      <c r="P427" s="58"/>
    </row>
    <row r="428" spans="5:16" ht="12.75" x14ac:dyDescent="0.2">
      <c r="E428" s="117"/>
      <c r="F428" s="117"/>
      <c r="M428" s="58"/>
      <c r="P428" s="58"/>
    </row>
    <row r="429" spans="5:16" ht="12.75" x14ac:dyDescent="0.2">
      <c r="E429" s="117"/>
      <c r="F429" s="117"/>
      <c r="M429" s="58"/>
      <c r="P429" s="58"/>
    </row>
    <row r="430" spans="5:16" ht="12.75" x14ac:dyDescent="0.2">
      <c r="E430" s="117"/>
      <c r="F430" s="117"/>
      <c r="M430" s="58"/>
      <c r="P430" s="58"/>
    </row>
    <row r="431" spans="5:16" ht="12.75" x14ac:dyDescent="0.2">
      <c r="E431" s="117"/>
      <c r="F431" s="117"/>
      <c r="M431" s="58"/>
      <c r="P431" s="58"/>
    </row>
    <row r="432" spans="5:16" ht="12.75" x14ac:dyDescent="0.2">
      <c r="E432" s="117"/>
      <c r="F432" s="117"/>
      <c r="M432" s="58"/>
      <c r="P432" s="58"/>
    </row>
    <row r="433" spans="5:16" ht="12.75" x14ac:dyDescent="0.2">
      <c r="E433" s="117"/>
      <c r="F433" s="117"/>
      <c r="M433" s="58"/>
      <c r="P433" s="58"/>
    </row>
    <row r="434" spans="5:16" ht="12.75" x14ac:dyDescent="0.2">
      <c r="E434" s="117"/>
      <c r="F434" s="117"/>
      <c r="M434" s="58"/>
      <c r="P434" s="58"/>
    </row>
    <row r="435" spans="5:16" ht="12.75" x14ac:dyDescent="0.2">
      <c r="E435" s="117"/>
      <c r="F435" s="117"/>
      <c r="M435" s="58"/>
      <c r="P435" s="58"/>
    </row>
    <row r="436" spans="5:16" ht="12.75" x14ac:dyDescent="0.2">
      <c r="E436" s="117"/>
      <c r="F436" s="117"/>
      <c r="M436" s="58"/>
      <c r="P436" s="58"/>
    </row>
    <row r="437" spans="5:16" ht="12.75" x14ac:dyDescent="0.2">
      <c r="E437" s="117"/>
      <c r="F437" s="117"/>
      <c r="M437" s="58"/>
      <c r="P437" s="58"/>
    </row>
    <row r="438" spans="5:16" ht="12.75" x14ac:dyDescent="0.2">
      <c r="E438" s="117"/>
      <c r="F438" s="117"/>
      <c r="M438" s="58"/>
      <c r="P438" s="58"/>
    </row>
    <row r="439" spans="5:16" ht="12.75" x14ac:dyDescent="0.2">
      <c r="E439" s="117"/>
      <c r="F439" s="117"/>
      <c r="M439" s="58"/>
      <c r="P439" s="58"/>
    </row>
    <row r="440" spans="5:16" ht="12.75" x14ac:dyDescent="0.2">
      <c r="E440" s="117"/>
      <c r="F440" s="117"/>
      <c r="M440" s="58"/>
      <c r="P440" s="58"/>
    </row>
    <row r="441" spans="5:16" ht="12.75" x14ac:dyDescent="0.2">
      <c r="E441" s="117"/>
      <c r="F441" s="117"/>
      <c r="M441" s="58"/>
      <c r="P441" s="58"/>
    </row>
    <row r="442" spans="5:16" ht="12.75" x14ac:dyDescent="0.2">
      <c r="E442" s="117"/>
      <c r="F442" s="117"/>
      <c r="M442" s="58"/>
      <c r="P442" s="58"/>
    </row>
    <row r="443" spans="5:16" ht="12.75" x14ac:dyDescent="0.2">
      <c r="E443" s="117"/>
      <c r="F443" s="117"/>
      <c r="M443" s="58"/>
      <c r="P443" s="58"/>
    </row>
    <row r="444" spans="5:16" ht="12.75" x14ac:dyDescent="0.2">
      <c r="E444" s="117"/>
      <c r="F444" s="117"/>
      <c r="M444" s="58"/>
      <c r="P444" s="58"/>
    </row>
    <row r="445" spans="5:16" ht="12.75" x14ac:dyDescent="0.2">
      <c r="E445" s="117"/>
      <c r="F445" s="117"/>
      <c r="M445" s="58"/>
      <c r="P445" s="58"/>
    </row>
    <row r="446" spans="5:16" ht="12.75" x14ac:dyDescent="0.2">
      <c r="E446" s="117"/>
      <c r="F446" s="117"/>
      <c r="M446" s="58"/>
      <c r="P446" s="58"/>
    </row>
    <row r="447" spans="5:16" ht="12.75" x14ac:dyDescent="0.2">
      <c r="E447" s="117"/>
      <c r="F447" s="117"/>
      <c r="M447" s="58"/>
      <c r="P447" s="58"/>
    </row>
    <row r="448" spans="5:16" ht="12.75" x14ac:dyDescent="0.2">
      <c r="E448" s="117"/>
      <c r="F448" s="117"/>
      <c r="M448" s="58"/>
      <c r="P448" s="58"/>
    </row>
    <row r="449" spans="5:16" ht="12.75" x14ac:dyDescent="0.2">
      <c r="E449" s="117"/>
      <c r="F449" s="117"/>
      <c r="M449" s="58"/>
      <c r="P449" s="58"/>
    </row>
    <row r="450" spans="5:16" ht="12.75" x14ac:dyDescent="0.2">
      <c r="E450" s="117"/>
      <c r="F450" s="117"/>
      <c r="M450" s="58"/>
      <c r="P450" s="58"/>
    </row>
    <row r="451" spans="5:16" ht="12.75" x14ac:dyDescent="0.2">
      <c r="E451" s="117"/>
      <c r="F451" s="117"/>
      <c r="M451" s="58"/>
      <c r="P451" s="58"/>
    </row>
    <row r="452" spans="5:16" ht="12.75" x14ac:dyDescent="0.2">
      <c r="E452" s="117"/>
      <c r="F452" s="117"/>
      <c r="M452" s="58"/>
      <c r="P452" s="58"/>
    </row>
    <row r="453" spans="5:16" ht="12.75" x14ac:dyDescent="0.2">
      <c r="E453" s="117"/>
      <c r="F453" s="117"/>
      <c r="M453" s="58"/>
      <c r="P453" s="58"/>
    </row>
    <row r="454" spans="5:16" ht="12.75" x14ac:dyDescent="0.2">
      <c r="E454" s="117"/>
      <c r="F454" s="117"/>
      <c r="M454" s="58"/>
      <c r="P454" s="58"/>
    </row>
    <row r="455" spans="5:16" ht="12.75" x14ac:dyDescent="0.2">
      <c r="E455" s="117"/>
      <c r="F455" s="117"/>
      <c r="M455" s="58"/>
      <c r="P455" s="58"/>
    </row>
    <row r="456" spans="5:16" ht="12.75" x14ac:dyDescent="0.2">
      <c r="E456" s="117"/>
      <c r="F456" s="117"/>
      <c r="M456" s="58"/>
      <c r="P456" s="58"/>
    </row>
    <row r="457" spans="5:16" ht="12.75" x14ac:dyDescent="0.2">
      <c r="E457" s="117"/>
      <c r="F457" s="117"/>
      <c r="M457" s="58"/>
      <c r="P457" s="58"/>
    </row>
    <row r="458" spans="5:16" ht="12.75" x14ac:dyDescent="0.2">
      <c r="E458" s="117"/>
      <c r="F458" s="117"/>
      <c r="M458" s="58"/>
      <c r="P458" s="58"/>
    </row>
    <row r="459" spans="5:16" ht="12.75" x14ac:dyDescent="0.2">
      <c r="E459" s="117"/>
      <c r="F459" s="117"/>
      <c r="M459" s="58"/>
      <c r="P459" s="58"/>
    </row>
    <row r="460" spans="5:16" ht="12.75" x14ac:dyDescent="0.2">
      <c r="E460" s="117"/>
      <c r="F460" s="117"/>
      <c r="M460" s="58"/>
      <c r="P460" s="58"/>
    </row>
    <row r="461" spans="5:16" ht="12.75" x14ac:dyDescent="0.2">
      <c r="E461" s="117"/>
      <c r="F461" s="117"/>
      <c r="M461" s="58"/>
      <c r="P461" s="58"/>
    </row>
    <row r="462" spans="5:16" ht="12.75" x14ac:dyDescent="0.2">
      <c r="E462" s="117"/>
      <c r="F462" s="117"/>
      <c r="M462" s="58"/>
      <c r="P462" s="58"/>
    </row>
    <row r="463" spans="5:16" ht="12.75" x14ac:dyDescent="0.2">
      <c r="E463" s="117"/>
      <c r="F463" s="117"/>
      <c r="M463" s="58"/>
      <c r="P463" s="58"/>
    </row>
    <row r="464" spans="5:16" ht="12.75" x14ac:dyDescent="0.2">
      <c r="E464" s="117"/>
      <c r="F464" s="117"/>
      <c r="M464" s="58"/>
      <c r="P464" s="58"/>
    </row>
    <row r="465" spans="5:16" ht="12.75" x14ac:dyDescent="0.2">
      <c r="E465" s="117"/>
      <c r="F465" s="117"/>
      <c r="M465" s="58"/>
      <c r="P465" s="58"/>
    </row>
    <row r="466" spans="5:16" ht="12.75" x14ac:dyDescent="0.2">
      <c r="E466" s="117"/>
      <c r="F466" s="117"/>
      <c r="M466" s="58"/>
      <c r="P466" s="58"/>
    </row>
    <row r="467" spans="5:16" ht="12.75" x14ac:dyDescent="0.2">
      <c r="E467" s="117"/>
      <c r="F467" s="117"/>
      <c r="M467" s="58"/>
      <c r="P467" s="58"/>
    </row>
    <row r="468" spans="5:16" ht="12.75" x14ac:dyDescent="0.2">
      <c r="E468" s="117"/>
      <c r="F468" s="117"/>
      <c r="M468" s="58"/>
      <c r="P468" s="58"/>
    </row>
    <row r="469" spans="5:16" ht="12.75" x14ac:dyDescent="0.2">
      <c r="E469" s="117"/>
      <c r="F469" s="117"/>
      <c r="M469" s="58"/>
      <c r="P469" s="58"/>
    </row>
    <row r="470" spans="5:16" ht="12.75" x14ac:dyDescent="0.2">
      <c r="E470" s="117"/>
      <c r="F470" s="117"/>
      <c r="M470" s="58"/>
      <c r="P470" s="58"/>
    </row>
    <row r="471" spans="5:16" ht="12.75" x14ac:dyDescent="0.2">
      <c r="E471" s="117"/>
      <c r="F471" s="117"/>
      <c r="M471" s="58"/>
      <c r="P471" s="58"/>
    </row>
    <row r="472" spans="5:16" ht="12.75" x14ac:dyDescent="0.2">
      <c r="E472" s="117"/>
      <c r="F472" s="117"/>
      <c r="M472" s="58"/>
      <c r="P472" s="58"/>
    </row>
    <row r="473" spans="5:16" ht="12.75" x14ac:dyDescent="0.2">
      <c r="E473" s="117"/>
      <c r="F473" s="117"/>
      <c r="M473" s="58"/>
      <c r="P473" s="58"/>
    </row>
    <row r="474" spans="5:16" ht="12.75" x14ac:dyDescent="0.2">
      <c r="E474" s="117"/>
      <c r="F474" s="117"/>
      <c r="M474" s="58"/>
      <c r="P474" s="58"/>
    </row>
    <row r="475" spans="5:16" ht="12.75" x14ac:dyDescent="0.2">
      <c r="E475" s="117"/>
      <c r="F475" s="117"/>
      <c r="M475" s="58"/>
      <c r="P475" s="58"/>
    </row>
    <row r="476" spans="5:16" ht="12.75" x14ac:dyDescent="0.2">
      <c r="E476" s="117"/>
      <c r="F476" s="117"/>
      <c r="M476" s="58"/>
      <c r="P476" s="58"/>
    </row>
    <row r="477" spans="5:16" ht="12.75" x14ac:dyDescent="0.2">
      <c r="E477" s="117"/>
      <c r="F477" s="117"/>
      <c r="M477" s="58"/>
      <c r="P477" s="58"/>
    </row>
    <row r="478" spans="5:16" ht="12.75" x14ac:dyDescent="0.2">
      <c r="E478" s="117"/>
      <c r="F478" s="117"/>
      <c r="M478" s="58"/>
      <c r="P478" s="58"/>
    </row>
    <row r="479" spans="5:16" ht="12.75" x14ac:dyDescent="0.2">
      <c r="E479" s="117"/>
      <c r="F479" s="117"/>
      <c r="M479" s="58"/>
      <c r="P479" s="58"/>
    </row>
    <row r="480" spans="5:16" ht="12.75" x14ac:dyDescent="0.2">
      <c r="E480" s="117"/>
      <c r="F480" s="117"/>
      <c r="M480" s="58"/>
      <c r="P480" s="58"/>
    </row>
    <row r="481" spans="5:16" ht="12.75" x14ac:dyDescent="0.2">
      <c r="E481" s="117"/>
      <c r="F481" s="117"/>
      <c r="M481" s="58"/>
      <c r="P481" s="58"/>
    </row>
    <row r="482" spans="5:16" ht="12.75" x14ac:dyDescent="0.2">
      <c r="E482" s="117"/>
      <c r="F482" s="117"/>
      <c r="M482" s="58"/>
      <c r="P482" s="58"/>
    </row>
    <row r="483" spans="5:16" ht="12.75" x14ac:dyDescent="0.2">
      <c r="E483" s="117"/>
      <c r="F483" s="117"/>
      <c r="M483" s="58"/>
      <c r="P483" s="58"/>
    </row>
    <row r="484" spans="5:16" ht="12.75" x14ac:dyDescent="0.2">
      <c r="E484" s="117"/>
      <c r="F484" s="117"/>
      <c r="M484" s="58"/>
      <c r="P484" s="58"/>
    </row>
    <row r="485" spans="5:16" ht="12.75" x14ac:dyDescent="0.2">
      <c r="E485" s="117"/>
      <c r="F485" s="117"/>
      <c r="M485" s="58"/>
      <c r="P485" s="58"/>
    </row>
    <row r="486" spans="5:16" ht="12.75" x14ac:dyDescent="0.2">
      <c r="E486" s="117"/>
      <c r="F486" s="117"/>
      <c r="M486" s="58"/>
      <c r="P486" s="58"/>
    </row>
    <row r="487" spans="5:16" ht="12.75" x14ac:dyDescent="0.2">
      <c r="E487" s="117"/>
      <c r="F487" s="117"/>
      <c r="M487" s="58"/>
      <c r="P487" s="58"/>
    </row>
    <row r="488" spans="5:16" ht="12.75" x14ac:dyDescent="0.2">
      <c r="E488" s="117"/>
      <c r="F488" s="117"/>
      <c r="M488" s="58"/>
      <c r="P488" s="58"/>
    </row>
    <row r="489" spans="5:16" ht="12.75" x14ac:dyDescent="0.2">
      <c r="E489" s="117"/>
      <c r="F489" s="117"/>
      <c r="M489" s="58"/>
      <c r="P489" s="58"/>
    </row>
    <row r="490" spans="5:16" ht="12.75" x14ac:dyDescent="0.2">
      <c r="E490" s="117"/>
      <c r="F490" s="117"/>
      <c r="M490" s="58"/>
      <c r="P490" s="58"/>
    </row>
    <row r="491" spans="5:16" ht="12.75" x14ac:dyDescent="0.2">
      <c r="E491" s="117"/>
      <c r="F491" s="117"/>
      <c r="M491" s="58"/>
      <c r="P491" s="58"/>
    </row>
    <row r="492" spans="5:16" ht="12.75" x14ac:dyDescent="0.2">
      <c r="E492" s="117"/>
      <c r="F492" s="117"/>
      <c r="M492" s="58"/>
      <c r="P492" s="58"/>
    </row>
    <row r="493" spans="5:16" ht="12.75" x14ac:dyDescent="0.2">
      <c r="E493" s="117"/>
      <c r="F493" s="117"/>
      <c r="M493" s="58"/>
      <c r="P493" s="58"/>
    </row>
    <row r="494" spans="5:16" ht="12.75" x14ac:dyDescent="0.2">
      <c r="E494" s="117"/>
      <c r="F494" s="117"/>
      <c r="M494" s="58"/>
      <c r="P494" s="58"/>
    </row>
    <row r="495" spans="5:16" ht="12.75" x14ac:dyDescent="0.2">
      <c r="E495" s="117"/>
      <c r="F495" s="117"/>
      <c r="M495" s="58"/>
      <c r="P495" s="58"/>
    </row>
    <row r="496" spans="5:16" ht="12.75" x14ac:dyDescent="0.2">
      <c r="E496" s="117"/>
      <c r="F496" s="117"/>
      <c r="M496" s="58"/>
      <c r="P496" s="58"/>
    </row>
    <row r="497" spans="5:16" ht="12.75" x14ac:dyDescent="0.2">
      <c r="E497" s="117"/>
      <c r="F497" s="117"/>
      <c r="M497" s="58"/>
      <c r="P497" s="58"/>
    </row>
    <row r="498" spans="5:16" ht="12.75" x14ac:dyDescent="0.2">
      <c r="E498" s="117"/>
      <c r="F498" s="117"/>
      <c r="M498" s="58"/>
      <c r="P498" s="58"/>
    </row>
    <row r="499" spans="5:16" ht="12.75" x14ac:dyDescent="0.2">
      <c r="E499" s="117"/>
      <c r="F499" s="117"/>
      <c r="M499" s="58"/>
      <c r="P499" s="58"/>
    </row>
    <row r="500" spans="5:16" ht="12.75" x14ac:dyDescent="0.2">
      <c r="E500" s="117"/>
      <c r="F500" s="117"/>
      <c r="M500" s="58"/>
      <c r="P500" s="58"/>
    </row>
    <row r="501" spans="5:16" ht="12.75" x14ac:dyDescent="0.2">
      <c r="E501" s="117"/>
      <c r="F501" s="117"/>
      <c r="M501" s="58"/>
      <c r="P501" s="58"/>
    </row>
    <row r="502" spans="5:16" ht="12.75" x14ac:dyDescent="0.2">
      <c r="E502" s="117"/>
      <c r="F502" s="117"/>
      <c r="M502" s="58"/>
      <c r="P502" s="58"/>
    </row>
    <row r="503" spans="5:16" ht="12.75" x14ac:dyDescent="0.2">
      <c r="E503" s="117"/>
      <c r="F503" s="117"/>
      <c r="M503" s="58"/>
      <c r="P503" s="58"/>
    </row>
    <row r="504" spans="5:16" ht="12.75" x14ac:dyDescent="0.2">
      <c r="E504" s="117"/>
      <c r="F504" s="117"/>
      <c r="M504" s="58"/>
      <c r="P504" s="58"/>
    </row>
    <row r="505" spans="5:16" ht="12.75" x14ac:dyDescent="0.2">
      <c r="E505" s="117"/>
      <c r="F505" s="117"/>
      <c r="M505" s="58"/>
      <c r="P505" s="58"/>
    </row>
    <row r="506" spans="5:16" ht="12.75" x14ac:dyDescent="0.2">
      <c r="E506" s="117"/>
      <c r="F506" s="117"/>
      <c r="M506" s="58"/>
      <c r="P506" s="58"/>
    </row>
    <row r="507" spans="5:16" ht="12.75" x14ac:dyDescent="0.2">
      <c r="E507" s="117"/>
      <c r="F507" s="117"/>
      <c r="M507" s="58"/>
      <c r="P507" s="58"/>
    </row>
    <row r="508" spans="5:16" ht="12.75" x14ac:dyDescent="0.2">
      <c r="E508" s="117"/>
      <c r="F508" s="117"/>
      <c r="M508" s="58"/>
      <c r="P508" s="58"/>
    </row>
    <row r="509" spans="5:16" ht="12.75" x14ac:dyDescent="0.2">
      <c r="E509" s="117"/>
      <c r="F509" s="117"/>
      <c r="M509" s="58"/>
      <c r="P509" s="58"/>
    </row>
    <row r="510" spans="5:16" ht="12.75" x14ac:dyDescent="0.2">
      <c r="E510" s="117"/>
      <c r="F510" s="117"/>
      <c r="M510" s="58"/>
      <c r="P510" s="58"/>
    </row>
    <row r="511" spans="5:16" ht="12.75" x14ac:dyDescent="0.2">
      <c r="E511" s="117"/>
      <c r="F511" s="117"/>
      <c r="M511" s="58"/>
      <c r="P511" s="58"/>
    </row>
    <row r="512" spans="5:16" ht="12.75" x14ac:dyDescent="0.2">
      <c r="E512" s="117"/>
      <c r="F512" s="117"/>
      <c r="M512" s="58"/>
      <c r="P512" s="58"/>
    </row>
    <row r="513" spans="5:16" ht="12.75" x14ac:dyDescent="0.2">
      <c r="E513" s="117"/>
      <c r="F513" s="117"/>
      <c r="M513" s="58"/>
      <c r="P513" s="58"/>
    </row>
    <row r="514" spans="5:16" ht="12.75" x14ac:dyDescent="0.2">
      <c r="E514" s="117"/>
      <c r="F514" s="117"/>
      <c r="M514" s="58"/>
      <c r="P514" s="58"/>
    </row>
    <row r="515" spans="5:16" ht="12.75" x14ac:dyDescent="0.2">
      <c r="E515" s="117"/>
      <c r="F515" s="117"/>
      <c r="M515" s="58"/>
      <c r="P515" s="58"/>
    </row>
    <row r="516" spans="5:16" ht="12.75" x14ac:dyDescent="0.2">
      <c r="E516" s="117"/>
      <c r="F516" s="117"/>
      <c r="M516" s="58"/>
      <c r="P516" s="58"/>
    </row>
    <row r="517" spans="5:16" ht="12.75" x14ac:dyDescent="0.2">
      <c r="E517" s="117"/>
      <c r="F517" s="117"/>
      <c r="M517" s="58"/>
      <c r="P517" s="58"/>
    </row>
    <row r="518" spans="5:16" ht="12.75" x14ac:dyDescent="0.2">
      <c r="E518" s="117"/>
      <c r="F518" s="117"/>
      <c r="M518" s="58"/>
      <c r="P518" s="58"/>
    </row>
    <row r="519" spans="5:16" ht="12.75" x14ac:dyDescent="0.2">
      <c r="E519" s="117"/>
      <c r="F519" s="117"/>
      <c r="M519" s="58"/>
      <c r="P519" s="58"/>
    </row>
    <row r="520" spans="5:16" ht="12.75" x14ac:dyDescent="0.2">
      <c r="E520" s="117"/>
      <c r="F520" s="117"/>
      <c r="M520" s="58"/>
      <c r="P520" s="58"/>
    </row>
    <row r="521" spans="5:16" ht="12.75" x14ac:dyDescent="0.2">
      <c r="E521" s="117"/>
      <c r="F521" s="117"/>
      <c r="M521" s="58"/>
      <c r="P521" s="58"/>
    </row>
    <row r="522" spans="5:16" ht="12.75" x14ac:dyDescent="0.2">
      <c r="E522" s="117"/>
      <c r="F522" s="117"/>
      <c r="M522" s="58"/>
      <c r="P522" s="58"/>
    </row>
    <row r="523" spans="5:16" ht="12.75" x14ac:dyDescent="0.2">
      <c r="E523" s="117"/>
      <c r="F523" s="117"/>
      <c r="M523" s="58"/>
      <c r="P523" s="58"/>
    </row>
    <row r="524" spans="5:16" ht="12.75" x14ac:dyDescent="0.2">
      <c r="E524" s="117"/>
      <c r="F524" s="117"/>
      <c r="M524" s="58"/>
      <c r="P524" s="58"/>
    </row>
    <row r="525" spans="5:16" ht="12.75" x14ac:dyDescent="0.2">
      <c r="E525" s="117"/>
      <c r="F525" s="117"/>
      <c r="M525" s="58"/>
      <c r="P525" s="58"/>
    </row>
    <row r="526" spans="5:16" ht="12.75" x14ac:dyDescent="0.2">
      <c r="E526" s="117"/>
      <c r="F526" s="117"/>
      <c r="M526" s="58"/>
      <c r="P526" s="58"/>
    </row>
    <row r="527" spans="5:16" ht="12.75" x14ac:dyDescent="0.2">
      <c r="E527" s="117"/>
      <c r="F527" s="117"/>
      <c r="M527" s="58"/>
      <c r="P527" s="58"/>
    </row>
    <row r="528" spans="5:16" ht="12.75" x14ac:dyDescent="0.2">
      <c r="E528" s="117"/>
      <c r="F528" s="117"/>
      <c r="M528" s="58"/>
      <c r="P528" s="58"/>
    </row>
    <row r="529" spans="5:16" ht="12.75" x14ac:dyDescent="0.2">
      <c r="E529" s="117"/>
      <c r="F529" s="117"/>
      <c r="M529" s="58"/>
      <c r="P529" s="58"/>
    </row>
    <row r="530" spans="5:16" ht="12.75" x14ac:dyDescent="0.2">
      <c r="E530" s="117"/>
      <c r="F530" s="117"/>
      <c r="M530" s="58"/>
      <c r="P530" s="58"/>
    </row>
    <row r="531" spans="5:16" ht="12.75" x14ac:dyDescent="0.2">
      <c r="E531" s="117"/>
      <c r="F531" s="117"/>
      <c r="M531" s="58"/>
      <c r="P531" s="58"/>
    </row>
    <row r="532" spans="5:16" ht="12.75" x14ac:dyDescent="0.2">
      <c r="E532" s="117"/>
      <c r="F532" s="117"/>
      <c r="M532" s="58"/>
      <c r="P532" s="58"/>
    </row>
    <row r="533" spans="5:16" ht="12.75" x14ac:dyDescent="0.2">
      <c r="E533" s="117"/>
      <c r="F533" s="117"/>
      <c r="M533" s="58"/>
      <c r="P533" s="58"/>
    </row>
    <row r="534" spans="5:16" ht="12.75" x14ac:dyDescent="0.2">
      <c r="E534" s="117"/>
      <c r="F534" s="117"/>
      <c r="M534" s="58"/>
      <c r="P534" s="58"/>
    </row>
    <row r="535" spans="5:16" ht="12.75" x14ac:dyDescent="0.2">
      <c r="E535" s="117"/>
      <c r="F535" s="117"/>
      <c r="M535" s="58"/>
      <c r="P535" s="58"/>
    </row>
    <row r="536" spans="5:16" ht="12.75" x14ac:dyDescent="0.2">
      <c r="E536" s="117"/>
      <c r="F536" s="117"/>
      <c r="M536" s="58"/>
      <c r="P536" s="58"/>
    </row>
    <row r="537" spans="5:16" ht="12.75" x14ac:dyDescent="0.2">
      <c r="E537" s="117"/>
      <c r="F537" s="117"/>
      <c r="M537" s="58"/>
      <c r="P537" s="58"/>
    </row>
    <row r="538" spans="5:16" ht="12.75" x14ac:dyDescent="0.2">
      <c r="E538" s="117"/>
      <c r="F538" s="117"/>
      <c r="M538" s="58"/>
      <c r="P538" s="58"/>
    </row>
    <row r="539" spans="5:16" ht="12.75" x14ac:dyDescent="0.2">
      <c r="E539" s="117"/>
      <c r="F539" s="117"/>
      <c r="M539" s="58"/>
      <c r="P539" s="58"/>
    </row>
    <row r="540" spans="5:16" ht="12.75" x14ac:dyDescent="0.2">
      <c r="E540" s="117"/>
      <c r="F540" s="117"/>
      <c r="M540" s="58"/>
      <c r="P540" s="58"/>
    </row>
    <row r="541" spans="5:16" ht="12.75" x14ac:dyDescent="0.2">
      <c r="E541" s="117"/>
      <c r="F541" s="117"/>
      <c r="M541" s="58"/>
      <c r="P541" s="58"/>
    </row>
    <row r="542" spans="5:16" ht="12.75" x14ac:dyDescent="0.2">
      <c r="E542" s="117"/>
      <c r="F542" s="117"/>
      <c r="M542" s="58"/>
      <c r="P542" s="58"/>
    </row>
    <row r="543" spans="5:16" ht="12.75" x14ac:dyDescent="0.2">
      <c r="E543" s="117"/>
      <c r="F543" s="117"/>
      <c r="M543" s="58"/>
      <c r="P543" s="58"/>
    </row>
    <row r="544" spans="5:16" ht="12.75" x14ac:dyDescent="0.2">
      <c r="E544" s="117"/>
      <c r="F544" s="117"/>
      <c r="M544" s="58"/>
      <c r="P544" s="58"/>
    </row>
    <row r="545" spans="5:16" ht="12.75" x14ac:dyDescent="0.2">
      <c r="E545" s="117"/>
      <c r="F545" s="117"/>
      <c r="M545" s="58"/>
      <c r="P545" s="58"/>
    </row>
    <row r="546" spans="5:16" ht="12.75" x14ac:dyDescent="0.2">
      <c r="E546" s="117"/>
      <c r="F546" s="117"/>
      <c r="M546" s="58"/>
      <c r="P546" s="58"/>
    </row>
    <row r="547" spans="5:16" ht="12.75" x14ac:dyDescent="0.2">
      <c r="E547" s="117"/>
      <c r="F547" s="117"/>
      <c r="M547" s="58"/>
      <c r="P547" s="58"/>
    </row>
    <row r="548" spans="5:16" ht="12.75" x14ac:dyDescent="0.2">
      <c r="E548" s="117"/>
      <c r="F548" s="117"/>
      <c r="M548" s="58"/>
      <c r="P548" s="58"/>
    </row>
    <row r="549" spans="5:16" ht="12.75" x14ac:dyDescent="0.2">
      <c r="E549" s="117"/>
      <c r="F549" s="117"/>
      <c r="M549" s="58"/>
      <c r="P549" s="58"/>
    </row>
    <row r="550" spans="5:16" ht="12.75" x14ac:dyDescent="0.2">
      <c r="E550" s="117"/>
      <c r="F550" s="117"/>
      <c r="M550" s="58"/>
      <c r="P550" s="58"/>
    </row>
    <row r="551" spans="5:16" ht="12.75" x14ac:dyDescent="0.2">
      <c r="E551" s="117"/>
      <c r="F551" s="117"/>
      <c r="M551" s="58"/>
      <c r="P551" s="58"/>
    </row>
    <row r="552" spans="5:16" ht="12.75" x14ac:dyDescent="0.2">
      <c r="E552" s="117"/>
      <c r="F552" s="117"/>
      <c r="M552" s="58"/>
      <c r="P552" s="58"/>
    </row>
    <row r="553" spans="5:16" ht="12.75" x14ac:dyDescent="0.2">
      <c r="E553" s="117"/>
      <c r="F553" s="117"/>
      <c r="M553" s="58"/>
      <c r="P553" s="58"/>
    </row>
    <row r="554" spans="5:16" ht="12.75" x14ac:dyDescent="0.2">
      <c r="E554" s="117"/>
      <c r="F554" s="117"/>
      <c r="M554" s="58"/>
      <c r="P554" s="58"/>
    </row>
    <row r="555" spans="5:16" ht="12.75" x14ac:dyDescent="0.2">
      <c r="E555" s="117"/>
      <c r="F555" s="117"/>
      <c r="M555" s="58"/>
      <c r="P555" s="58"/>
    </row>
    <row r="556" spans="5:16" ht="12.75" x14ac:dyDescent="0.2">
      <c r="E556" s="117"/>
      <c r="F556" s="117"/>
      <c r="M556" s="58"/>
      <c r="P556" s="58"/>
    </row>
    <row r="557" spans="5:16" ht="12.75" x14ac:dyDescent="0.2">
      <c r="E557" s="117"/>
      <c r="F557" s="117"/>
      <c r="M557" s="58"/>
      <c r="P557" s="58"/>
    </row>
    <row r="558" spans="5:16" ht="12.75" x14ac:dyDescent="0.2">
      <c r="E558" s="117"/>
      <c r="F558" s="117"/>
      <c r="M558" s="58"/>
      <c r="P558" s="58"/>
    </row>
    <row r="559" spans="5:16" ht="12.75" x14ac:dyDescent="0.2">
      <c r="E559" s="117"/>
      <c r="F559" s="117"/>
      <c r="M559" s="58"/>
      <c r="P559" s="58"/>
    </row>
    <row r="560" spans="5:16" ht="12.75" x14ac:dyDescent="0.2">
      <c r="E560" s="117"/>
      <c r="F560" s="117"/>
      <c r="M560" s="58"/>
      <c r="P560" s="58"/>
    </row>
    <row r="561" spans="5:16" ht="12.75" x14ac:dyDescent="0.2">
      <c r="E561" s="117"/>
      <c r="F561" s="117"/>
      <c r="M561" s="58"/>
      <c r="P561" s="58"/>
    </row>
    <row r="562" spans="5:16" ht="12.75" x14ac:dyDescent="0.2">
      <c r="E562" s="117"/>
      <c r="F562" s="117"/>
      <c r="M562" s="58"/>
      <c r="P562" s="58"/>
    </row>
    <row r="563" spans="5:16" ht="12.75" x14ac:dyDescent="0.2">
      <c r="E563" s="117"/>
      <c r="F563" s="117"/>
      <c r="M563" s="58"/>
      <c r="P563" s="58"/>
    </row>
    <row r="564" spans="5:16" ht="12.75" x14ac:dyDescent="0.2">
      <c r="E564" s="117"/>
      <c r="F564" s="117"/>
      <c r="M564" s="58"/>
      <c r="P564" s="58"/>
    </row>
    <row r="565" spans="5:16" ht="12.75" x14ac:dyDescent="0.2">
      <c r="E565" s="117"/>
      <c r="F565" s="117"/>
      <c r="M565" s="58"/>
      <c r="P565" s="58"/>
    </row>
    <row r="566" spans="5:16" ht="12.75" x14ac:dyDescent="0.2">
      <c r="E566" s="117"/>
      <c r="F566" s="117"/>
      <c r="M566" s="58"/>
      <c r="P566" s="58"/>
    </row>
    <row r="567" spans="5:16" ht="12.75" x14ac:dyDescent="0.2">
      <c r="E567" s="117"/>
      <c r="F567" s="117"/>
      <c r="M567" s="58"/>
      <c r="P567" s="58"/>
    </row>
    <row r="568" spans="5:16" ht="12.75" x14ac:dyDescent="0.2">
      <c r="E568" s="117"/>
      <c r="F568" s="117"/>
      <c r="M568" s="58"/>
      <c r="P568" s="58"/>
    </row>
    <row r="569" spans="5:16" ht="12.75" x14ac:dyDescent="0.2">
      <c r="E569" s="117"/>
      <c r="F569" s="117"/>
      <c r="M569" s="58"/>
      <c r="P569" s="58"/>
    </row>
    <row r="570" spans="5:16" ht="12.75" x14ac:dyDescent="0.2">
      <c r="E570" s="117"/>
      <c r="F570" s="117"/>
      <c r="M570" s="58"/>
      <c r="P570" s="58"/>
    </row>
    <row r="571" spans="5:16" ht="12.75" x14ac:dyDescent="0.2">
      <c r="E571" s="117"/>
      <c r="F571" s="117"/>
      <c r="M571" s="58"/>
      <c r="P571" s="58"/>
    </row>
    <row r="572" spans="5:16" ht="12.75" x14ac:dyDescent="0.2">
      <c r="E572" s="117"/>
      <c r="F572" s="117"/>
      <c r="M572" s="58"/>
      <c r="P572" s="58"/>
    </row>
    <row r="573" spans="5:16" ht="12.75" x14ac:dyDescent="0.2">
      <c r="E573" s="117"/>
      <c r="F573" s="117"/>
      <c r="M573" s="58"/>
      <c r="P573" s="58"/>
    </row>
    <row r="574" spans="5:16" ht="12.75" x14ac:dyDescent="0.2">
      <c r="E574" s="117"/>
      <c r="F574" s="117"/>
      <c r="M574" s="58"/>
      <c r="P574" s="58"/>
    </row>
    <row r="575" spans="5:16" ht="12.75" x14ac:dyDescent="0.2">
      <c r="E575" s="117"/>
      <c r="F575" s="117"/>
      <c r="M575" s="58"/>
      <c r="P575" s="58"/>
    </row>
    <row r="576" spans="5:16" ht="12.75" x14ac:dyDescent="0.2">
      <c r="E576" s="117"/>
      <c r="F576" s="117"/>
      <c r="M576" s="58"/>
      <c r="P576" s="58"/>
    </row>
    <row r="577" spans="5:16" ht="12.75" x14ac:dyDescent="0.2">
      <c r="E577" s="117"/>
      <c r="F577" s="117"/>
      <c r="M577" s="58"/>
      <c r="P577" s="58"/>
    </row>
    <row r="578" spans="5:16" ht="12.75" x14ac:dyDescent="0.2">
      <c r="E578" s="117"/>
      <c r="F578" s="117"/>
      <c r="M578" s="58"/>
      <c r="P578" s="58"/>
    </row>
    <row r="579" spans="5:16" ht="12.75" x14ac:dyDescent="0.2">
      <c r="E579" s="117"/>
      <c r="F579" s="117"/>
      <c r="M579" s="58"/>
      <c r="P579" s="58"/>
    </row>
    <row r="580" spans="5:16" ht="12.75" x14ac:dyDescent="0.2">
      <c r="E580" s="117"/>
      <c r="F580" s="117"/>
      <c r="M580" s="58"/>
      <c r="P580" s="58"/>
    </row>
    <row r="581" spans="5:16" ht="12.75" x14ac:dyDescent="0.2">
      <c r="E581" s="117"/>
      <c r="F581" s="117"/>
      <c r="M581" s="58"/>
      <c r="P581" s="58"/>
    </row>
    <row r="582" spans="5:16" ht="12.75" x14ac:dyDescent="0.2">
      <c r="E582" s="117"/>
      <c r="F582" s="117"/>
      <c r="M582" s="58"/>
      <c r="P582" s="58"/>
    </row>
    <row r="583" spans="5:16" ht="12.75" x14ac:dyDescent="0.2">
      <c r="E583" s="117"/>
      <c r="F583" s="117"/>
      <c r="M583" s="58"/>
      <c r="P583" s="58"/>
    </row>
    <row r="584" spans="5:16" ht="12.75" x14ac:dyDescent="0.2">
      <c r="E584" s="117"/>
      <c r="F584" s="117"/>
      <c r="M584" s="58"/>
      <c r="P584" s="58"/>
    </row>
    <row r="585" spans="5:16" ht="12.75" x14ac:dyDescent="0.2">
      <c r="E585" s="117"/>
      <c r="F585" s="117"/>
      <c r="M585" s="58"/>
      <c r="P585" s="58"/>
    </row>
    <row r="586" spans="5:16" ht="12.75" x14ac:dyDescent="0.2">
      <c r="E586" s="117"/>
      <c r="F586" s="117"/>
      <c r="M586" s="58"/>
      <c r="P586" s="58"/>
    </row>
    <row r="587" spans="5:16" ht="12.75" x14ac:dyDescent="0.2">
      <c r="E587" s="117"/>
      <c r="F587" s="117"/>
      <c r="M587" s="58"/>
      <c r="P587" s="58"/>
    </row>
    <row r="588" spans="5:16" ht="12.75" x14ac:dyDescent="0.2">
      <c r="E588" s="117"/>
      <c r="F588" s="117"/>
      <c r="M588" s="58"/>
      <c r="P588" s="58"/>
    </row>
    <row r="589" spans="5:16" ht="12.75" x14ac:dyDescent="0.2">
      <c r="E589" s="117"/>
      <c r="F589" s="117"/>
      <c r="M589" s="58"/>
      <c r="P589" s="58"/>
    </row>
    <row r="590" spans="5:16" ht="12.75" x14ac:dyDescent="0.2">
      <c r="E590" s="117"/>
      <c r="F590" s="117"/>
      <c r="M590" s="58"/>
      <c r="P590" s="58"/>
    </row>
    <row r="591" spans="5:16" ht="12.75" x14ac:dyDescent="0.2">
      <c r="E591" s="117"/>
      <c r="F591" s="117"/>
      <c r="M591" s="58"/>
      <c r="P591" s="58"/>
    </row>
    <row r="592" spans="5:16" ht="12.75" x14ac:dyDescent="0.2">
      <c r="E592" s="117"/>
      <c r="F592" s="117"/>
      <c r="M592" s="58"/>
      <c r="P592" s="58"/>
    </row>
    <row r="593" spans="5:16" ht="12.75" x14ac:dyDescent="0.2">
      <c r="E593" s="117"/>
      <c r="F593" s="117"/>
      <c r="M593" s="58"/>
      <c r="P593" s="58"/>
    </row>
    <row r="594" spans="5:16" ht="12.75" x14ac:dyDescent="0.2">
      <c r="E594" s="117"/>
      <c r="F594" s="117"/>
      <c r="M594" s="58"/>
      <c r="P594" s="58"/>
    </row>
    <row r="595" spans="5:16" ht="12.75" x14ac:dyDescent="0.2">
      <c r="E595" s="117"/>
      <c r="F595" s="117"/>
      <c r="M595" s="58"/>
      <c r="P595" s="58"/>
    </row>
    <row r="596" spans="5:16" ht="12.75" x14ac:dyDescent="0.2">
      <c r="E596" s="117"/>
      <c r="F596" s="117"/>
      <c r="M596" s="58"/>
      <c r="P596" s="58"/>
    </row>
    <row r="597" spans="5:16" ht="12.75" x14ac:dyDescent="0.2">
      <c r="E597" s="117"/>
      <c r="F597" s="117"/>
      <c r="M597" s="58"/>
      <c r="P597" s="58"/>
    </row>
    <row r="598" spans="5:16" ht="12.75" x14ac:dyDescent="0.2">
      <c r="E598" s="117"/>
      <c r="F598" s="117"/>
      <c r="M598" s="58"/>
      <c r="P598" s="58"/>
    </row>
    <row r="599" spans="5:16" ht="12.75" x14ac:dyDescent="0.2">
      <c r="E599" s="117"/>
      <c r="F599" s="117"/>
      <c r="M599" s="58"/>
      <c r="P599" s="58"/>
    </row>
    <row r="600" spans="5:16" ht="12.75" x14ac:dyDescent="0.2">
      <c r="E600" s="117"/>
      <c r="F600" s="117"/>
      <c r="M600" s="58"/>
      <c r="P600" s="58"/>
    </row>
    <row r="601" spans="5:16" ht="12.75" x14ac:dyDescent="0.2">
      <c r="E601" s="117"/>
      <c r="F601" s="117"/>
      <c r="M601" s="58"/>
      <c r="P601" s="58"/>
    </row>
    <row r="602" spans="5:16" ht="12.75" x14ac:dyDescent="0.2">
      <c r="E602" s="117"/>
      <c r="F602" s="117"/>
      <c r="M602" s="58"/>
      <c r="P602" s="58"/>
    </row>
    <row r="603" spans="5:16" ht="12.75" x14ac:dyDescent="0.2">
      <c r="E603" s="117"/>
      <c r="F603" s="117"/>
      <c r="M603" s="58"/>
      <c r="P603" s="58"/>
    </row>
    <row r="604" spans="5:16" ht="12.75" x14ac:dyDescent="0.2">
      <c r="E604" s="117"/>
      <c r="F604" s="117"/>
      <c r="M604" s="58"/>
      <c r="P604" s="58"/>
    </row>
    <row r="605" spans="5:16" ht="12.75" x14ac:dyDescent="0.2">
      <c r="E605" s="117"/>
      <c r="F605" s="117"/>
      <c r="M605" s="58"/>
      <c r="P605" s="58"/>
    </row>
    <row r="606" spans="5:16" ht="12.75" x14ac:dyDescent="0.2">
      <c r="E606" s="117"/>
      <c r="F606" s="117"/>
      <c r="M606" s="58"/>
      <c r="P606" s="58"/>
    </row>
    <row r="607" spans="5:16" ht="12.75" x14ac:dyDescent="0.2">
      <c r="E607" s="117"/>
      <c r="F607" s="117"/>
      <c r="M607" s="58"/>
      <c r="P607" s="58"/>
    </row>
    <row r="608" spans="5:16" ht="12.75" x14ac:dyDescent="0.2">
      <c r="E608" s="117"/>
      <c r="F608" s="117"/>
      <c r="M608" s="58"/>
      <c r="P608" s="58"/>
    </row>
    <row r="609" spans="5:16" ht="12.75" x14ac:dyDescent="0.2">
      <c r="E609" s="117"/>
      <c r="F609" s="117"/>
      <c r="M609" s="58"/>
      <c r="P609" s="58"/>
    </row>
    <row r="610" spans="5:16" ht="12.75" x14ac:dyDescent="0.2">
      <c r="E610" s="117"/>
      <c r="F610" s="117"/>
      <c r="M610" s="58"/>
      <c r="P610" s="58"/>
    </row>
    <row r="611" spans="5:16" ht="12.75" x14ac:dyDescent="0.2">
      <c r="E611" s="117"/>
      <c r="F611" s="117"/>
      <c r="M611" s="58"/>
      <c r="P611" s="58"/>
    </row>
    <row r="612" spans="5:16" ht="12.75" x14ac:dyDescent="0.2">
      <c r="E612" s="117"/>
      <c r="F612" s="117"/>
      <c r="M612" s="58"/>
      <c r="P612" s="58"/>
    </row>
    <row r="613" spans="5:16" ht="12.75" x14ac:dyDescent="0.2">
      <c r="E613" s="117"/>
      <c r="F613" s="117"/>
      <c r="M613" s="58"/>
      <c r="P613" s="58"/>
    </row>
    <row r="614" spans="5:16" ht="12.75" x14ac:dyDescent="0.2">
      <c r="E614" s="117"/>
      <c r="F614" s="117"/>
      <c r="M614" s="58"/>
      <c r="P614" s="58"/>
    </row>
    <row r="615" spans="5:16" ht="12.75" x14ac:dyDescent="0.2">
      <c r="E615" s="117"/>
      <c r="F615" s="117"/>
      <c r="M615" s="58"/>
      <c r="P615" s="58"/>
    </row>
    <row r="616" spans="5:16" ht="12.75" x14ac:dyDescent="0.2">
      <c r="E616" s="117"/>
      <c r="F616" s="117"/>
      <c r="M616" s="58"/>
      <c r="P616" s="58"/>
    </row>
    <row r="617" spans="5:16" ht="12.75" x14ac:dyDescent="0.2">
      <c r="E617" s="117"/>
      <c r="F617" s="117"/>
      <c r="M617" s="58"/>
      <c r="P617" s="58"/>
    </row>
    <row r="618" spans="5:16" ht="12.75" x14ac:dyDescent="0.2">
      <c r="E618" s="117"/>
      <c r="F618" s="117"/>
      <c r="M618" s="58"/>
      <c r="P618" s="58"/>
    </row>
    <row r="619" spans="5:16" ht="12.75" x14ac:dyDescent="0.2">
      <c r="E619" s="117"/>
      <c r="F619" s="117"/>
      <c r="M619" s="58"/>
      <c r="P619" s="58"/>
    </row>
    <row r="620" spans="5:16" ht="12.75" x14ac:dyDescent="0.2">
      <c r="E620" s="117"/>
      <c r="F620" s="117"/>
      <c r="M620" s="58"/>
      <c r="P620" s="58"/>
    </row>
    <row r="621" spans="5:16" ht="12.75" x14ac:dyDescent="0.2">
      <c r="E621" s="117"/>
      <c r="F621" s="117"/>
      <c r="M621" s="58"/>
      <c r="P621" s="58"/>
    </row>
    <row r="622" spans="5:16" ht="12.75" x14ac:dyDescent="0.2">
      <c r="E622" s="117"/>
      <c r="F622" s="117"/>
      <c r="M622" s="58"/>
      <c r="P622" s="58"/>
    </row>
    <row r="623" spans="5:16" ht="12.75" x14ac:dyDescent="0.2">
      <c r="E623" s="117"/>
      <c r="F623" s="117"/>
      <c r="M623" s="58"/>
      <c r="P623" s="58"/>
    </row>
    <row r="624" spans="5:16" ht="12.75" x14ac:dyDescent="0.2">
      <c r="E624" s="117"/>
      <c r="F624" s="117"/>
      <c r="M624" s="58"/>
      <c r="P624" s="58"/>
    </row>
    <row r="625" spans="5:16" ht="12.75" x14ac:dyDescent="0.2">
      <c r="E625" s="117"/>
      <c r="F625" s="117"/>
      <c r="M625" s="58"/>
      <c r="P625" s="58"/>
    </row>
    <row r="626" spans="5:16" ht="12.75" x14ac:dyDescent="0.2">
      <c r="E626" s="117"/>
      <c r="F626" s="117"/>
      <c r="M626" s="58"/>
      <c r="P626" s="58"/>
    </row>
    <row r="627" spans="5:16" ht="12.75" x14ac:dyDescent="0.2">
      <c r="E627" s="117"/>
      <c r="F627" s="117"/>
      <c r="M627" s="58"/>
      <c r="P627" s="58"/>
    </row>
    <row r="628" spans="5:16" ht="12.75" x14ac:dyDescent="0.2">
      <c r="E628" s="117"/>
      <c r="F628" s="117"/>
      <c r="M628" s="58"/>
      <c r="P628" s="58"/>
    </row>
    <row r="629" spans="5:16" ht="12.75" x14ac:dyDescent="0.2">
      <c r="E629" s="117"/>
      <c r="F629" s="117"/>
      <c r="M629" s="58"/>
      <c r="P629" s="58"/>
    </row>
    <row r="630" spans="5:16" ht="12.75" x14ac:dyDescent="0.2">
      <c r="E630" s="117"/>
      <c r="F630" s="117"/>
      <c r="M630" s="58"/>
      <c r="P630" s="58"/>
    </row>
    <row r="631" spans="5:16" ht="12.75" x14ac:dyDescent="0.2">
      <c r="E631" s="117"/>
      <c r="F631" s="117"/>
      <c r="M631" s="58"/>
      <c r="P631" s="58"/>
    </row>
    <row r="632" spans="5:16" ht="12.75" x14ac:dyDescent="0.2">
      <c r="E632" s="117"/>
      <c r="F632" s="117"/>
      <c r="M632" s="58"/>
      <c r="P632" s="58"/>
    </row>
    <row r="633" spans="5:16" ht="12.75" x14ac:dyDescent="0.2">
      <c r="E633" s="117"/>
      <c r="F633" s="117"/>
      <c r="M633" s="58"/>
      <c r="P633" s="58"/>
    </row>
    <row r="634" spans="5:16" ht="12.75" x14ac:dyDescent="0.2">
      <c r="E634" s="117"/>
      <c r="F634" s="117"/>
      <c r="M634" s="58"/>
      <c r="P634" s="58"/>
    </row>
    <row r="635" spans="5:16" ht="12.75" x14ac:dyDescent="0.2">
      <c r="E635" s="117"/>
      <c r="F635" s="117"/>
      <c r="M635" s="58"/>
      <c r="P635" s="58"/>
    </row>
    <row r="636" spans="5:16" ht="12.75" x14ac:dyDescent="0.2">
      <c r="E636" s="117"/>
      <c r="F636" s="117"/>
      <c r="M636" s="58"/>
      <c r="P636" s="58"/>
    </row>
    <row r="637" spans="5:16" ht="12.75" x14ac:dyDescent="0.2">
      <c r="E637" s="117"/>
      <c r="F637" s="117"/>
      <c r="M637" s="58"/>
      <c r="P637" s="58"/>
    </row>
    <row r="638" spans="5:16" ht="12.75" x14ac:dyDescent="0.2">
      <c r="E638" s="117"/>
      <c r="F638" s="117"/>
      <c r="M638" s="58"/>
      <c r="P638" s="58"/>
    </row>
    <row r="639" spans="5:16" ht="12.75" x14ac:dyDescent="0.2">
      <c r="E639" s="117"/>
      <c r="F639" s="117"/>
      <c r="M639" s="58"/>
      <c r="P639" s="58"/>
    </row>
    <row r="640" spans="5:16" ht="12.75" x14ac:dyDescent="0.2">
      <c r="E640" s="117"/>
      <c r="F640" s="117"/>
      <c r="M640" s="58"/>
      <c r="P640" s="58"/>
    </row>
    <row r="641" spans="5:16" ht="12.75" x14ac:dyDescent="0.2">
      <c r="E641" s="117"/>
      <c r="F641" s="117"/>
      <c r="M641" s="58"/>
      <c r="P641" s="58"/>
    </row>
    <row r="642" spans="5:16" ht="12.75" x14ac:dyDescent="0.2">
      <c r="E642" s="117"/>
      <c r="F642" s="117"/>
      <c r="M642" s="58"/>
      <c r="P642" s="58"/>
    </row>
    <row r="643" spans="5:16" ht="12.75" x14ac:dyDescent="0.2">
      <c r="E643" s="117"/>
      <c r="F643" s="117"/>
      <c r="M643" s="58"/>
      <c r="P643" s="58"/>
    </row>
    <row r="644" spans="5:16" ht="12.75" x14ac:dyDescent="0.2">
      <c r="E644" s="117"/>
      <c r="F644" s="117"/>
      <c r="M644" s="58"/>
      <c r="P644" s="58"/>
    </row>
    <row r="645" spans="5:16" ht="12.75" x14ac:dyDescent="0.2">
      <c r="E645" s="117"/>
      <c r="F645" s="117"/>
      <c r="M645" s="58"/>
      <c r="P645" s="58"/>
    </row>
    <row r="646" spans="5:16" ht="12.75" x14ac:dyDescent="0.2">
      <c r="E646" s="117"/>
      <c r="F646" s="117"/>
      <c r="M646" s="58"/>
      <c r="P646" s="58"/>
    </row>
    <row r="647" spans="5:16" ht="12.75" x14ac:dyDescent="0.2">
      <c r="E647" s="117"/>
      <c r="F647" s="117"/>
      <c r="M647" s="58"/>
      <c r="P647" s="58"/>
    </row>
    <row r="648" spans="5:16" ht="12.75" x14ac:dyDescent="0.2">
      <c r="E648" s="117"/>
      <c r="F648" s="117"/>
      <c r="M648" s="58"/>
      <c r="P648" s="58"/>
    </row>
    <row r="649" spans="5:16" ht="12.75" x14ac:dyDescent="0.2">
      <c r="E649" s="117"/>
      <c r="F649" s="117"/>
      <c r="M649" s="58"/>
      <c r="P649" s="58"/>
    </row>
    <row r="650" spans="5:16" ht="12.75" x14ac:dyDescent="0.2">
      <c r="E650" s="117"/>
      <c r="F650" s="117"/>
      <c r="M650" s="58"/>
      <c r="P650" s="58"/>
    </row>
    <row r="651" spans="5:16" ht="12.75" x14ac:dyDescent="0.2">
      <c r="E651" s="117"/>
      <c r="F651" s="117"/>
      <c r="M651" s="58"/>
      <c r="P651" s="58"/>
    </row>
    <row r="652" spans="5:16" ht="12.75" x14ac:dyDescent="0.2">
      <c r="E652" s="117"/>
      <c r="F652" s="117"/>
      <c r="M652" s="58"/>
      <c r="P652" s="58"/>
    </row>
    <row r="653" spans="5:16" ht="12.75" x14ac:dyDescent="0.2">
      <c r="E653" s="117"/>
      <c r="F653" s="117"/>
      <c r="M653" s="58"/>
      <c r="P653" s="58"/>
    </row>
    <row r="654" spans="5:16" ht="12.75" x14ac:dyDescent="0.2">
      <c r="E654" s="117"/>
      <c r="F654" s="117"/>
      <c r="M654" s="58"/>
      <c r="P654" s="58"/>
    </row>
    <row r="655" spans="5:16" ht="12.75" x14ac:dyDescent="0.2">
      <c r="E655" s="117"/>
      <c r="F655" s="117"/>
      <c r="M655" s="58"/>
      <c r="P655" s="58"/>
    </row>
    <row r="656" spans="5:16" ht="12.75" x14ac:dyDescent="0.2">
      <c r="E656" s="117"/>
      <c r="F656" s="117"/>
      <c r="M656" s="58"/>
      <c r="P656" s="58"/>
    </row>
    <row r="657" spans="5:16" ht="12.75" x14ac:dyDescent="0.2">
      <c r="E657" s="117"/>
      <c r="F657" s="117"/>
      <c r="M657" s="58"/>
      <c r="P657" s="58"/>
    </row>
    <row r="658" spans="5:16" ht="12.75" x14ac:dyDescent="0.2">
      <c r="E658" s="117"/>
      <c r="F658" s="117"/>
      <c r="M658" s="58"/>
      <c r="P658" s="58"/>
    </row>
    <row r="659" spans="5:16" ht="12.75" x14ac:dyDescent="0.2">
      <c r="E659" s="117"/>
      <c r="F659" s="117"/>
      <c r="M659" s="58"/>
      <c r="P659" s="58"/>
    </row>
    <row r="660" spans="5:16" ht="12.75" x14ac:dyDescent="0.2">
      <c r="E660" s="117"/>
      <c r="F660" s="117"/>
      <c r="M660" s="58"/>
      <c r="P660" s="58"/>
    </row>
    <row r="661" spans="5:16" ht="12.75" x14ac:dyDescent="0.2">
      <c r="E661" s="117"/>
      <c r="F661" s="117"/>
      <c r="M661" s="58"/>
      <c r="P661" s="58"/>
    </row>
    <row r="662" spans="5:16" ht="12.75" x14ac:dyDescent="0.2">
      <c r="E662" s="117"/>
      <c r="F662" s="117"/>
      <c r="M662" s="58"/>
      <c r="P662" s="58"/>
    </row>
    <row r="663" spans="5:16" ht="12.75" x14ac:dyDescent="0.2">
      <c r="E663" s="117"/>
      <c r="F663" s="117"/>
      <c r="M663" s="58"/>
      <c r="P663" s="58"/>
    </row>
    <row r="664" spans="5:16" ht="12.75" x14ac:dyDescent="0.2">
      <c r="E664" s="117"/>
      <c r="F664" s="117"/>
      <c r="M664" s="58"/>
      <c r="P664" s="58"/>
    </row>
    <row r="665" spans="5:16" ht="12.75" x14ac:dyDescent="0.2">
      <c r="E665" s="117"/>
      <c r="F665" s="117"/>
      <c r="M665" s="58"/>
      <c r="P665" s="58"/>
    </row>
    <row r="666" spans="5:16" ht="12.75" x14ac:dyDescent="0.2">
      <c r="E666" s="117"/>
      <c r="F666" s="117"/>
      <c r="M666" s="58"/>
      <c r="P666" s="58"/>
    </row>
    <row r="667" spans="5:16" ht="12.75" x14ac:dyDescent="0.2">
      <c r="E667" s="117"/>
      <c r="F667" s="117"/>
      <c r="M667" s="58"/>
      <c r="P667" s="58"/>
    </row>
    <row r="668" spans="5:16" ht="12.75" x14ac:dyDescent="0.2">
      <c r="E668" s="117"/>
      <c r="F668" s="117"/>
      <c r="M668" s="58"/>
      <c r="P668" s="58"/>
    </row>
    <row r="669" spans="5:16" ht="12.75" x14ac:dyDescent="0.2">
      <c r="E669" s="117"/>
      <c r="F669" s="117"/>
      <c r="M669" s="58"/>
      <c r="P669" s="58"/>
    </row>
    <row r="670" spans="5:16" ht="12.75" x14ac:dyDescent="0.2">
      <c r="E670" s="117"/>
      <c r="F670" s="117"/>
      <c r="M670" s="58"/>
      <c r="P670" s="58"/>
    </row>
    <row r="671" spans="5:16" ht="12.75" x14ac:dyDescent="0.2">
      <c r="E671" s="117"/>
      <c r="F671" s="117"/>
      <c r="M671" s="58"/>
      <c r="P671" s="58"/>
    </row>
    <row r="672" spans="5:16" ht="12.75" x14ac:dyDescent="0.2">
      <c r="E672" s="117"/>
      <c r="F672" s="117"/>
      <c r="M672" s="58"/>
      <c r="P672" s="58"/>
    </row>
    <row r="673" spans="5:16" ht="12.75" x14ac:dyDescent="0.2">
      <c r="E673" s="117"/>
      <c r="F673" s="117"/>
      <c r="M673" s="58"/>
      <c r="P673" s="58"/>
    </row>
    <row r="674" spans="5:16" ht="12.75" x14ac:dyDescent="0.2">
      <c r="E674" s="117"/>
      <c r="F674" s="117"/>
      <c r="M674" s="58"/>
      <c r="P674" s="58"/>
    </row>
    <row r="675" spans="5:16" ht="12.75" x14ac:dyDescent="0.2">
      <c r="E675" s="117"/>
      <c r="F675" s="117"/>
      <c r="M675" s="58"/>
      <c r="P675" s="58"/>
    </row>
    <row r="676" spans="5:16" ht="12.75" x14ac:dyDescent="0.2">
      <c r="E676" s="117"/>
      <c r="F676" s="117"/>
      <c r="M676" s="58"/>
      <c r="P676" s="58"/>
    </row>
    <row r="677" spans="5:16" ht="12.75" x14ac:dyDescent="0.2">
      <c r="E677" s="117"/>
      <c r="F677" s="117"/>
      <c r="M677" s="58"/>
      <c r="P677" s="58"/>
    </row>
    <row r="678" spans="5:16" ht="12.75" x14ac:dyDescent="0.2">
      <c r="E678" s="117"/>
      <c r="F678" s="117"/>
      <c r="M678" s="58"/>
      <c r="P678" s="58"/>
    </row>
    <row r="679" spans="5:16" ht="12.75" x14ac:dyDescent="0.2">
      <c r="E679" s="117"/>
      <c r="F679" s="117"/>
      <c r="M679" s="58"/>
      <c r="P679" s="58"/>
    </row>
    <row r="680" spans="5:16" ht="12.75" x14ac:dyDescent="0.2">
      <c r="E680" s="117"/>
      <c r="F680" s="117"/>
      <c r="M680" s="58"/>
      <c r="P680" s="58"/>
    </row>
    <row r="681" spans="5:16" ht="12.75" x14ac:dyDescent="0.2">
      <c r="E681" s="117"/>
      <c r="F681" s="117"/>
      <c r="M681" s="58"/>
      <c r="P681" s="58"/>
    </row>
    <row r="682" spans="5:16" ht="12.75" x14ac:dyDescent="0.2">
      <c r="E682" s="117"/>
      <c r="F682" s="117"/>
      <c r="M682" s="58"/>
      <c r="P682" s="58"/>
    </row>
    <row r="683" spans="5:16" ht="12.75" x14ac:dyDescent="0.2">
      <c r="E683" s="117"/>
      <c r="F683" s="117"/>
      <c r="M683" s="58"/>
      <c r="P683" s="58"/>
    </row>
    <row r="684" spans="5:16" ht="12.75" x14ac:dyDescent="0.2">
      <c r="E684" s="117"/>
      <c r="F684" s="117"/>
      <c r="M684" s="58"/>
      <c r="P684" s="58"/>
    </row>
    <row r="685" spans="5:16" ht="12.75" x14ac:dyDescent="0.2">
      <c r="E685" s="117"/>
      <c r="F685" s="117"/>
      <c r="M685" s="58"/>
      <c r="P685" s="58"/>
    </row>
    <row r="686" spans="5:16" ht="12.75" x14ac:dyDescent="0.2">
      <c r="E686" s="117"/>
      <c r="F686" s="117"/>
      <c r="M686" s="58"/>
      <c r="P686" s="58"/>
    </row>
    <row r="687" spans="5:16" ht="12.75" x14ac:dyDescent="0.2">
      <c r="E687" s="117"/>
      <c r="F687" s="117"/>
      <c r="M687" s="58"/>
      <c r="P687" s="58"/>
    </row>
    <row r="688" spans="5:16" ht="12.75" x14ac:dyDescent="0.2">
      <c r="E688" s="117"/>
      <c r="F688" s="117"/>
      <c r="M688" s="58"/>
      <c r="P688" s="58"/>
    </row>
    <row r="689" spans="5:16" ht="12.75" x14ac:dyDescent="0.2">
      <c r="E689" s="117"/>
      <c r="F689" s="117"/>
      <c r="M689" s="58"/>
      <c r="P689" s="58"/>
    </row>
    <row r="690" spans="5:16" ht="12.75" x14ac:dyDescent="0.2">
      <c r="E690" s="117"/>
      <c r="F690" s="117"/>
      <c r="M690" s="58"/>
      <c r="P690" s="58"/>
    </row>
    <row r="691" spans="5:16" ht="12.75" x14ac:dyDescent="0.2">
      <c r="E691" s="117"/>
      <c r="F691" s="117"/>
      <c r="M691" s="58"/>
      <c r="P691" s="58"/>
    </row>
    <row r="692" spans="5:16" ht="12.75" x14ac:dyDescent="0.2">
      <c r="E692" s="117"/>
      <c r="F692" s="117"/>
      <c r="M692" s="58"/>
      <c r="P692" s="58"/>
    </row>
    <row r="693" spans="5:16" ht="12.75" x14ac:dyDescent="0.2">
      <c r="E693" s="117"/>
      <c r="F693" s="117"/>
      <c r="M693" s="58"/>
      <c r="P693" s="58"/>
    </row>
    <row r="694" spans="5:16" ht="12.75" x14ac:dyDescent="0.2">
      <c r="E694" s="117"/>
      <c r="F694" s="117"/>
      <c r="M694" s="58"/>
      <c r="P694" s="58"/>
    </row>
    <row r="695" spans="5:16" ht="12.75" x14ac:dyDescent="0.2">
      <c r="E695" s="117"/>
      <c r="F695" s="117"/>
      <c r="M695" s="58"/>
      <c r="P695" s="58"/>
    </row>
    <row r="696" spans="5:16" ht="12.75" x14ac:dyDescent="0.2">
      <c r="E696" s="117"/>
      <c r="F696" s="117"/>
      <c r="M696" s="58"/>
      <c r="P696" s="58"/>
    </row>
    <row r="697" spans="5:16" ht="12.75" x14ac:dyDescent="0.2">
      <c r="E697" s="117"/>
      <c r="F697" s="117"/>
      <c r="M697" s="58"/>
      <c r="P697" s="58"/>
    </row>
    <row r="698" spans="5:16" ht="12.75" x14ac:dyDescent="0.2">
      <c r="E698" s="117"/>
      <c r="F698" s="117"/>
      <c r="M698" s="58"/>
      <c r="P698" s="58"/>
    </row>
    <row r="699" spans="5:16" ht="12.75" x14ac:dyDescent="0.2">
      <c r="E699" s="117"/>
      <c r="F699" s="117"/>
      <c r="M699" s="58"/>
      <c r="P699" s="58"/>
    </row>
    <row r="700" spans="5:16" ht="12.75" x14ac:dyDescent="0.2">
      <c r="E700" s="117"/>
      <c r="F700" s="117"/>
      <c r="M700" s="58"/>
      <c r="P700" s="58"/>
    </row>
    <row r="701" spans="5:16" ht="12.75" x14ac:dyDescent="0.2">
      <c r="E701" s="117"/>
      <c r="F701" s="117"/>
      <c r="M701" s="58"/>
      <c r="P701" s="58"/>
    </row>
    <row r="702" spans="5:16" ht="12.75" x14ac:dyDescent="0.2">
      <c r="E702" s="117"/>
      <c r="F702" s="117"/>
      <c r="M702" s="58"/>
      <c r="P702" s="58"/>
    </row>
    <row r="703" spans="5:16" ht="12.75" x14ac:dyDescent="0.2">
      <c r="E703" s="117"/>
      <c r="F703" s="117"/>
      <c r="M703" s="58"/>
      <c r="P703" s="58"/>
    </row>
    <row r="704" spans="5:16" ht="12.75" x14ac:dyDescent="0.2">
      <c r="E704" s="117"/>
      <c r="F704" s="117"/>
      <c r="M704" s="58"/>
      <c r="P704" s="58"/>
    </row>
    <row r="705" spans="5:16" ht="12.75" x14ac:dyDescent="0.2">
      <c r="E705" s="117"/>
      <c r="F705" s="117"/>
      <c r="M705" s="58"/>
      <c r="P705" s="58"/>
    </row>
    <row r="706" spans="5:16" ht="12.75" x14ac:dyDescent="0.2">
      <c r="E706" s="117"/>
      <c r="F706" s="117"/>
      <c r="M706" s="58"/>
      <c r="P706" s="58"/>
    </row>
    <row r="707" spans="5:16" ht="12.75" x14ac:dyDescent="0.2">
      <c r="E707" s="117"/>
      <c r="F707" s="117"/>
      <c r="M707" s="58"/>
      <c r="P707" s="58"/>
    </row>
    <row r="708" spans="5:16" ht="12.75" x14ac:dyDescent="0.2">
      <c r="E708" s="117"/>
      <c r="F708" s="117"/>
      <c r="M708" s="58"/>
      <c r="P708" s="58"/>
    </row>
    <row r="709" spans="5:16" ht="12.75" x14ac:dyDescent="0.2">
      <c r="E709" s="117"/>
      <c r="F709" s="117"/>
      <c r="M709" s="58"/>
      <c r="P709" s="58"/>
    </row>
    <row r="710" spans="5:16" ht="12.75" x14ac:dyDescent="0.2">
      <c r="E710" s="117"/>
      <c r="F710" s="117"/>
      <c r="M710" s="58"/>
      <c r="P710" s="58"/>
    </row>
    <row r="711" spans="5:16" ht="12.75" x14ac:dyDescent="0.2">
      <c r="E711" s="117"/>
      <c r="F711" s="117"/>
      <c r="M711" s="58"/>
      <c r="P711" s="58"/>
    </row>
    <row r="712" spans="5:16" ht="12.75" x14ac:dyDescent="0.2">
      <c r="E712" s="117"/>
      <c r="F712" s="117"/>
      <c r="M712" s="58"/>
      <c r="P712" s="58"/>
    </row>
    <row r="713" spans="5:16" ht="12.75" x14ac:dyDescent="0.2">
      <c r="E713" s="117"/>
      <c r="F713" s="117"/>
      <c r="M713" s="58"/>
      <c r="P713" s="58"/>
    </row>
    <row r="714" spans="5:16" ht="12.75" x14ac:dyDescent="0.2">
      <c r="E714" s="117"/>
      <c r="F714" s="117"/>
      <c r="M714" s="58"/>
      <c r="P714" s="58"/>
    </row>
    <row r="715" spans="5:16" ht="12.75" x14ac:dyDescent="0.2">
      <c r="E715" s="117"/>
      <c r="F715" s="117"/>
      <c r="M715" s="58"/>
      <c r="P715" s="58"/>
    </row>
    <row r="716" spans="5:16" ht="12.75" x14ac:dyDescent="0.2">
      <c r="E716" s="117"/>
      <c r="F716" s="117"/>
      <c r="M716" s="58"/>
      <c r="P716" s="58"/>
    </row>
    <row r="717" spans="5:16" ht="12.75" x14ac:dyDescent="0.2">
      <c r="E717" s="117"/>
      <c r="F717" s="117"/>
      <c r="M717" s="58"/>
      <c r="P717" s="58"/>
    </row>
    <row r="718" spans="5:16" ht="12.75" x14ac:dyDescent="0.2">
      <c r="E718" s="117"/>
      <c r="F718" s="117"/>
      <c r="M718" s="58"/>
      <c r="P718" s="58"/>
    </row>
    <row r="719" spans="5:16" ht="12.75" x14ac:dyDescent="0.2">
      <c r="E719" s="117"/>
      <c r="F719" s="117"/>
      <c r="M719" s="58"/>
      <c r="P719" s="58"/>
    </row>
    <row r="720" spans="5:16" ht="12.75" x14ac:dyDescent="0.2">
      <c r="E720" s="117"/>
      <c r="F720" s="117"/>
      <c r="M720" s="58"/>
      <c r="P720" s="58"/>
    </row>
    <row r="721" spans="5:16" ht="12.75" x14ac:dyDescent="0.2">
      <c r="E721" s="117"/>
      <c r="F721" s="117"/>
      <c r="M721" s="58"/>
      <c r="P721" s="58"/>
    </row>
    <row r="722" spans="5:16" ht="12.75" x14ac:dyDescent="0.2">
      <c r="E722" s="117"/>
      <c r="F722" s="117"/>
      <c r="M722" s="58"/>
      <c r="P722" s="58"/>
    </row>
    <row r="723" spans="5:16" ht="12.75" x14ac:dyDescent="0.2">
      <c r="E723" s="117"/>
      <c r="F723" s="117"/>
      <c r="M723" s="58"/>
      <c r="P723" s="58"/>
    </row>
    <row r="724" spans="5:16" ht="12.75" x14ac:dyDescent="0.2">
      <c r="E724" s="117"/>
      <c r="F724" s="117"/>
      <c r="M724" s="58"/>
      <c r="P724" s="58"/>
    </row>
    <row r="725" spans="5:16" ht="12.75" x14ac:dyDescent="0.2">
      <c r="E725" s="117"/>
      <c r="F725" s="117"/>
      <c r="M725" s="58"/>
      <c r="P725" s="58"/>
    </row>
    <row r="726" spans="5:16" ht="12.75" x14ac:dyDescent="0.2">
      <c r="E726" s="117"/>
      <c r="F726" s="117"/>
      <c r="M726" s="58"/>
      <c r="P726" s="58"/>
    </row>
    <row r="727" spans="5:16" ht="12.75" x14ac:dyDescent="0.2">
      <c r="E727" s="117"/>
      <c r="F727" s="117"/>
      <c r="M727" s="58"/>
      <c r="P727" s="58"/>
    </row>
    <row r="728" spans="5:16" ht="12.75" x14ac:dyDescent="0.2">
      <c r="E728" s="117"/>
      <c r="F728" s="117"/>
      <c r="M728" s="58"/>
      <c r="P728" s="58"/>
    </row>
    <row r="729" spans="5:16" ht="12.75" x14ac:dyDescent="0.2">
      <c r="E729" s="117"/>
      <c r="F729" s="117"/>
      <c r="M729" s="58"/>
      <c r="P729" s="58"/>
    </row>
    <row r="730" spans="5:16" ht="12.75" x14ac:dyDescent="0.2">
      <c r="E730" s="117"/>
      <c r="F730" s="117"/>
      <c r="M730" s="58"/>
      <c r="P730" s="58"/>
    </row>
    <row r="731" spans="5:16" ht="12.75" x14ac:dyDescent="0.2">
      <c r="E731" s="117"/>
      <c r="F731" s="117"/>
      <c r="M731" s="58"/>
      <c r="P731" s="58"/>
    </row>
    <row r="732" spans="5:16" ht="12.75" x14ac:dyDescent="0.2">
      <c r="E732" s="117"/>
      <c r="F732" s="117"/>
      <c r="M732" s="58"/>
      <c r="P732" s="58"/>
    </row>
    <row r="733" spans="5:16" ht="12.75" x14ac:dyDescent="0.2">
      <c r="E733" s="117"/>
      <c r="F733" s="117"/>
      <c r="M733" s="58"/>
      <c r="P733" s="58"/>
    </row>
    <row r="734" spans="5:16" ht="12.75" x14ac:dyDescent="0.2">
      <c r="E734" s="117"/>
      <c r="F734" s="117"/>
      <c r="M734" s="58"/>
      <c r="P734" s="58"/>
    </row>
    <row r="735" spans="5:16" ht="12.75" x14ac:dyDescent="0.2">
      <c r="E735" s="117"/>
      <c r="F735" s="117"/>
      <c r="M735" s="58"/>
      <c r="P735" s="58"/>
    </row>
    <row r="736" spans="5:16" ht="12.75" x14ac:dyDescent="0.2">
      <c r="E736" s="117"/>
      <c r="F736" s="117"/>
      <c r="M736" s="58"/>
      <c r="P736" s="58"/>
    </row>
    <row r="737" spans="5:16" ht="12.75" x14ac:dyDescent="0.2">
      <c r="E737" s="117"/>
      <c r="F737" s="117"/>
      <c r="M737" s="58"/>
      <c r="P737" s="58"/>
    </row>
    <row r="738" spans="5:16" ht="12.75" x14ac:dyDescent="0.2">
      <c r="E738" s="117"/>
      <c r="F738" s="117"/>
      <c r="M738" s="58"/>
      <c r="P738" s="58"/>
    </row>
    <row r="739" spans="5:16" ht="12.75" x14ac:dyDescent="0.2">
      <c r="E739" s="117"/>
      <c r="F739" s="117"/>
      <c r="M739" s="58"/>
      <c r="P739" s="58"/>
    </row>
    <row r="740" spans="5:16" ht="12.75" x14ac:dyDescent="0.2">
      <c r="E740" s="117"/>
      <c r="F740" s="117"/>
      <c r="M740" s="58"/>
      <c r="P740" s="58"/>
    </row>
    <row r="741" spans="5:16" ht="12.75" x14ac:dyDescent="0.2">
      <c r="E741" s="117"/>
      <c r="F741" s="117"/>
      <c r="M741" s="58"/>
      <c r="P741" s="58"/>
    </row>
    <row r="742" spans="5:16" ht="12.75" x14ac:dyDescent="0.2">
      <c r="E742" s="117"/>
      <c r="F742" s="117"/>
      <c r="M742" s="58"/>
      <c r="P742" s="58"/>
    </row>
    <row r="743" spans="5:16" ht="12.75" x14ac:dyDescent="0.2">
      <c r="E743" s="117"/>
      <c r="F743" s="117"/>
      <c r="M743" s="58"/>
      <c r="P743" s="58"/>
    </row>
    <row r="744" spans="5:16" ht="12.75" x14ac:dyDescent="0.2">
      <c r="E744" s="117"/>
      <c r="F744" s="117"/>
      <c r="M744" s="58"/>
      <c r="P744" s="58"/>
    </row>
    <row r="745" spans="5:16" ht="12.75" x14ac:dyDescent="0.2">
      <c r="E745" s="117"/>
      <c r="F745" s="117"/>
      <c r="M745" s="58"/>
      <c r="P745" s="58"/>
    </row>
    <row r="746" spans="5:16" ht="12.75" x14ac:dyDescent="0.2">
      <c r="E746" s="117"/>
      <c r="F746" s="117"/>
      <c r="M746" s="58"/>
      <c r="P746" s="58"/>
    </row>
    <row r="747" spans="5:16" ht="12.75" x14ac:dyDescent="0.2">
      <c r="E747" s="117"/>
      <c r="F747" s="117"/>
      <c r="M747" s="58"/>
      <c r="P747" s="58"/>
    </row>
    <row r="748" spans="5:16" ht="12.75" x14ac:dyDescent="0.2">
      <c r="E748" s="117"/>
      <c r="F748" s="117"/>
      <c r="M748" s="58"/>
      <c r="P748" s="58"/>
    </row>
    <row r="749" spans="5:16" ht="12.75" x14ac:dyDescent="0.2">
      <c r="E749" s="117"/>
      <c r="F749" s="117"/>
      <c r="M749" s="58"/>
      <c r="P749" s="58"/>
    </row>
    <row r="750" spans="5:16" ht="12.75" x14ac:dyDescent="0.2">
      <c r="E750" s="117"/>
      <c r="F750" s="117"/>
      <c r="M750" s="58"/>
      <c r="P750" s="58"/>
    </row>
    <row r="751" spans="5:16" ht="12.75" x14ac:dyDescent="0.2">
      <c r="E751" s="117"/>
      <c r="F751" s="117"/>
      <c r="M751" s="58"/>
      <c r="P751" s="58"/>
    </row>
    <row r="752" spans="5:16" ht="12.75" x14ac:dyDescent="0.2">
      <c r="E752" s="117"/>
      <c r="F752" s="117"/>
      <c r="M752" s="58"/>
      <c r="P752" s="58"/>
    </row>
    <row r="753" spans="5:16" ht="12.75" x14ac:dyDescent="0.2">
      <c r="E753" s="117"/>
      <c r="F753" s="117"/>
      <c r="M753" s="58"/>
      <c r="P753" s="58"/>
    </row>
    <row r="754" spans="5:16" ht="12.75" x14ac:dyDescent="0.2">
      <c r="E754" s="117"/>
      <c r="F754" s="117"/>
      <c r="M754" s="58"/>
      <c r="P754" s="58"/>
    </row>
    <row r="755" spans="5:16" ht="12.75" x14ac:dyDescent="0.2">
      <c r="E755" s="117"/>
      <c r="F755" s="117"/>
      <c r="M755" s="58"/>
      <c r="P755" s="58"/>
    </row>
    <row r="756" spans="5:16" ht="12.75" x14ac:dyDescent="0.2">
      <c r="E756" s="117"/>
      <c r="F756" s="117"/>
      <c r="M756" s="58"/>
      <c r="P756" s="58"/>
    </row>
    <row r="757" spans="5:16" ht="12.75" x14ac:dyDescent="0.2">
      <c r="E757" s="117"/>
      <c r="F757" s="117"/>
      <c r="M757" s="58"/>
      <c r="P757" s="58"/>
    </row>
    <row r="758" spans="5:16" ht="12.75" x14ac:dyDescent="0.2">
      <c r="E758" s="117"/>
      <c r="F758" s="117"/>
      <c r="M758" s="58"/>
      <c r="P758" s="58"/>
    </row>
    <row r="759" spans="5:16" ht="12.75" x14ac:dyDescent="0.2">
      <c r="E759" s="117"/>
      <c r="F759" s="117"/>
      <c r="M759" s="58"/>
      <c r="P759" s="58"/>
    </row>
    <row r="760" spans="5:16" ht="12.75" x14ac:dyDescent="0.2">
      <c r="E760" s="117"/>
      <c r="F760" s="117"/>
      <c r="M760" s="58"/>
      <c r="P760" s="58"/>
    </row>
    <row r="761" spans="5:16" ht="12.75" x14ac:dyDescent="0.2">
      <c r="E761" s="117"/>
      <c r="F761" s="117"/>
      <c r="M761" s="58"/>
      <c r="P761" s="58"/>
    </row>
    <row r="762" spans="5:16" ht="12.75" x14ac:dyDescent="0.2">
      <c r="E762" s="117"/>
      <c r="F762" s="117"/>
      <c r="M762" s="58"/>
      <c r="P762" s="58"/>
    </row>
    <row r="763" spans="5:16" ht="12.75" x14ac:dyDescent="0.2">
      <c r="E763" s="117"/>
      <c r="F763" s="117"/>
      <c r="M763" s="58"/>
      <c r="P763" s="58"/>
    </row>
    <row r="764" spans="5:16" ht="12.75" x14ac:dyDescent="0.2">
      <c r="E764" s="117"/>
      <c r="F764" s="117"/>
      <c r="M764" s="58"/>
      <c r="P764" s="58"/>
    </row>
    <row r="765" spans="5:16" ht="12.75" x14ac:dyDescent="0.2">
      <c r="E765" s="117"/>
      <c r="F765" s="117"/>
      <c r="M765" s="58"/>
      <c r="P765" s="58"/>
    </row>
    <row r="766" spans="5:16" ht="12.75" x14ac:dyDescent="0.2">
      <c r="E766" s="117"/>
      <c r="F766" s="117"/>
      <c r="M766" s="58"/>
      <c r="P766" s="58"/>
    </row>
    <row r="767" spans="5:16" ht="12.75" x14ac:dyDescent="0.2">
      <c r="E767" s="117"/>
      <c r="F767" s="117"/>
      <c r="M767" s="58"/>
      <c r="P767" s="58"/>
    </row>
    <row r="768" spans="5:16" ht="12.75" x14ac:dyDescent="0.2">
      <c r="E768" s="117"/>
      <c r="F768" s="117"/>
      <c r="M768" s="58"/>
      <c r="P768" s="58"/>
    </row>
    <row r="769" spans="5:16" ht="12.75" x14ac:dyDescent="0.2">
      <c r="E769" s="117"/>
      <c r="F769" s="117"/>
      <c r="M769" s="58"/>
      <c r="P769" s="58"/>
    </row>
    <row r="770" spans="5:16" ht="12.75" x14ac:dyDescent="0.2">
      <c r="E770" s="117"/>
      <c r="F770" s="117"/>
      <c r="M770" s="58"/>
      <c r="P770" s="58"/>
    </row>
    <row r="771" spans="5:16" ht="12.75" x14ac:dyDescent="0.2">
      <c r="E771" s="117"/>
      <c r="F771" s="117"/>
      <c r="M771" s="58"/>
      <c r="P771" s="58"/>
    </row>
    <row r="772" spans="5:16" ht="12.75" x14ac:dyDescent="0.2">
      <c r="E772" s="117"/>
      <c r="F772" s="117"/>
      <c r="M772" s="58"/>
      <c r="P772" s="58"/>
    </row>
    <row r="773" spans="5:16" ht="12.75" x14ac:dyDescent="0.2">
      <c r="E773" s="117"/>
      <c r="F773" s="117"/>
      <c r="M773" s="58"/>
      <c r="P773" s="58"/>
    </row>
    <row r="774" spans="5:16" ht="12.75" x14ac:dyDescent="0.2">
      <c r="E774" s="117"/>
      <c r="F774" s="117"/>
      <c r="M774" s="58"/>
      <c r="P774" s="58"/>
    </row>
    <row r="775" spans="5:16" ht="12.75" x14ac:dyDescent="0.2">
      <c r="E775" s="117"/>
      <c r="F775" s="117"/>
      <c r="M775" s="58"/>
      <c r="P775" s="58"/>
    </row>
    <row r="776" spans="5:16" ht="12.75" x14ac:dyDescent="0.2">
      <c r="E776" s="117"/>
      <c r="F776" s="117"/>
      <c r="M776" s="58"/>
      <c r="P776" s="58"/>
    </row>
    <row r="777" spans="5:16" ht="12.75" x14ac:dyDescent="0.2">
      <c r="E777" s="117"/>
      <c r="F777" s="117"/>
      <c r="M777" s="58"/>
      <c r="P777" s="58"/>
    </row>
    <row r="778" spans="5:16" ht="12.75" x14ac:dyDescent="0.2">
      <c r="E778" s="117"/>
      <c r="F778" s="117"/>
      <c r="M778" s="58"/>
      <c r="P778" s="58"/>
    </row>
    <row r="779" spans="5:16" ht="12.75" x14ac:dyDescent="0.2">
      <c r="E779" s="117"/>
      <c r="F779" s="117"/>
      <c r="M779" s="58"/>
      <c r="P779" s="58"/>
    </row>
    <row r="780" spans="5:16" ht="12.75" x14ac:dyDescent="0.2">
      <c r="E780" s="117"/>
      <c r="F780" s="117"/>
      <c r="M780" s="58"/>
      <c r="P780" s="58"/>
    </row>
    <row r="781" spans="5:16" ht="12.75" x14ac:dyDescent="0.2">
      <c r="E781" s="117"/>
      <c r="F781" s="117"/>
      <c r="M781" s="58"/>
      <c r="P781" s="58"/>
    </row>
    <row r="782" spans="5:16" ht="12.75" x14ac:dyDescent="0.2">
      <c r="E782" s="117"/>
      <c r="F782" s="117"/>
      <c r="M782" s="58"/>
      <c r="P782" s="58"/>
    </row>
    <row r="783" spans="5:16" ht="12.75" x14ac:dyDescent="0.2">
      <c r="E783" s="117"/>
      <c r="F783" s="117"/>
      <c r="M783" s="58"/>
      <c r="P783" s="58"/>
    </row>
    <row r="784" spans="5:16" ht="12.75" x14ac:dyDescent="0.2">
      <c r="E784" s="117"/>
      <c r="F784" s="117"/>
      <c r="M784" s="58"/>
      <c r="P784" s="58"/>
    </row>
    <row r="785" spans="5:16" ht="12.75" x14ac:dyDescent="0.2">
      <c r="E785" s="117"/>
      <c r="F785" s="117"/>
      <c r="M785" s="58"/>
      <c r="P785" s="58"/>
    </row>
    <row r="786" spans="5:16" ht="12.75" x14ac:dyDescent="0.2">
      <c r="E786" s="117"/>
      <c r="F786" s="117"/>
      <c r="M786" s="58"/>
      <c r="P786" s="58"/>
    </row>
    <row r="787" spans="5:16" ht="12.75" x14ac:dyDescent="0.2">
      <c r="E787" s="117"/>
      <c r="F787" s="117"/>
      <c r="M787" s="58"/>
      <c r="P787" s="58"/>
    </row>
    <row r="788" spans="5:16" ht="12.75" x14ac:dyDescent="0.2">
      <c r="E788" s="117"/>
      <c r="F788" s="117"/>
      <c r="M788" s="58"/>
      <c r="P788" s="58"/>
    </row>
    <row r="789" spans="5:16" ht="12.75" x14ac:dyDescent="0.2">
      <c r="E789" s="117"/>
      <c r="F789" s="117"/>
      <c r="M789" s="58"/>
      <c r="P789" s="58"/>
    </row>
    <row r="790" spans="5:16" ht="12.75" x14ac:dyDescent="0.2">
      <c r="E790" s="117"/>
      <c r="F790" s="117"/>
      <c r="M790" s="58"/>
      <c r="P790" s="58"/>
    </row>
    <row r="791" spans="5:16" ht="12.75" x14ac:dyDescent="0.2">
      <c r="E791" s="117"/>
      <c r="F791" s="117"/>
      <c r="M791" s="58"/>
      <c r="P791" s="58"/>
    </row>
    <row r="792" spans="5:16" ht="12.75" x14ac:dyDescent="0.2">
      <c r="E792" s="117"/>
      <c r="F792" s="117"/>
      <c r="M792" s="58"/>
      <c r="P792" s="58"/>
    </row>
    <row r="793" spans="5:16" ht="12.75" x14ac:dyDescent="0.2">
      <c r="E793" s="117"/>
      <c r="F793" s="117"/>
      <c r="M793" s="58"/>
      <c r="P793" s="58"/>
    </row>
    <row r="794" spans="5:16" ht="12.75" x14ac:dyDescent="0.2">
      <c r="E794" s="117"/>
      <c r="F794" s="117"/>
      <c r="M794" s="58"/>
      <c r="P794" s="58"/>
    </row>
    <row r="795" spans="5:16" ht="12.75" x14ac:dyDescent="0.2">
      <c r="E795" s="117"/>
      <c r="F795" s="117"/>
      <c r="M795" s="58"/>
      <c r="P795" s="58"/>
    </row>
    <row r="796" spans="5:16" ht="12.75" x14ac:dyDescent="0.2">
      <c r="E796" s="117"/>
      <c r="F796" s="117"/>
      <c r="M796" s="58"/>
      <c r="P796" s="58"/>
    </row>
    <row r="797" spans="5:16" ht="12.75" x14ac:dyDescent="0.2">
      <c r="E797" s="117"/>
      <c r="F797" s="117"/>
      <c r="M797" s="58"/>
      <c r="P797" s="58"/>
    </row>
    <row r="798" spans="5:16" ht="12.75" x14ac:dyDescent="0.2">
      <c r="E798" s="117"/>
      <c r="F798" s="117"/>
      <c r="M798" s="58"/>
      <c r="P798" s="58"/>
    </row>
    <row r="799" spans="5:16" ht="12.75" x14ac:dyDescent="0.2">
      <c r="E799" s="117"/>
      <c r="F799" s="117"/>
      <c r="M799" s="58"/>
      <c r="P799" s="58"/>
    </row>
    <row r="800" spans="5:16" ht="12.75" x14ac:dyDescent="0.2">
      <c r="E800" s="117"/>
      <c r="F800" s="117"/>
      <c r="M800" s="58"/>
      <c r="P800" s="58"/>
    </row>
    <row r="801" spans="5:16" ht="12.75" x14ac:dyDescent="0.2">
      <c r="E801" s="117"/>
      <c r="F801" s="117"/>
      <c r="M801" s="58"/>
      <c r="P801" s="58"/>
    </row>
    <row r="802" spans="5:16" ht="12.75" x14ac:dyDescent="0.2">
      <c r="E802" s="117"/>
      <c r="F802" s="117"/>
      <c r="M802" s="58"/>
      <c r="P802" s="58"/>
    </row>
    <row r="803" spans="5:16" ht="12.75" x14ac:dyDescent="0.2">
      <c r="E803" s="117"/>
      <c r="F803" s="117"/>
      <c r="M803" s="58"/>
      <c r="P803" s="58"/>
    </row>
    <row r="804" spans="5:16" ht="12.75" x14ac:dyDescent="0.2">
      <c r="E804" s="117"/>
      <c r="F804" s="117"/>
      <c r="M804" s="58"/>
      <c r="P804" s="58"/>
    </row>
    <row r="805" spans="5:16" ht="12.75" x14ac:dyDescent="0.2">
      <c r="E805" s="117"/>
      <c r="F805" s="117"/>
      <c r="M805" s="58"/>
      <c r="P805" s="58"/>
    </row>
    <row r="806" spans="5:16" ht="12.75" x14ac:dyDescent="0.2">
      <c r="E806" s="117"/>
      <c r="F806" s="117"/>
      <c r="M806" s="58"/>
      <c r="P806" s="58"/>
    </row>
    <row r="807" spans="5:16" ht="12.75" x14ac:dyDescent="0.2">
      <c r="E807" s="117"/>
      <c r="F807" s="117"/>
      <c r="M807" s="58"/>
      <c r="P807" s="58"/>
    </row>
    <row r="808" spans="5:16" ht="12.75" x14ac:dyDescent="0.2">
      <c r="E808" s="117"/>
      <c r="F808" s="117"/>
      <c r="M808" s="58"/>
      <c r="P808" s="58"/>
    </row>
    <row r="809" spans="5:16" ht="12.75" x14ac:dyDescent="0.2">
      <c r="E809" s="117"/>
      <c r="F809" s="117"/>
      <c r="M809" s="58"/>
      <c r="P809" s="58"/>
    </row>
    <row r="810" spans="5:16" ht="12.75" x14ac:dyDescent="0.2">
      <c r="E810" s="117"/>
      <c r="F810" s="117"/>
      <c r="M810" s="58"/>
      <c r="P810" s="58"/>
    </row>
    <row r="811" spans="5:16" ht="12.75" x14ac:dyDescent="0.2">
      <c r="E811" s="117"/>
      <c r="F811" s="117"/>
      <c r="M811" s="58"/>
      <c r="P811" s="58"/>
    </row>
    <row r="812" spans="5:16" ht="12.75" x14ac:dyDescent="0.2">
      <c r="E812" s="117"/>
      <c r="F812" s="117"/>
      <c r="M812" s="58"/>
      <c r="P812" s="58"/>
    </row>
    <row r="813" spans="5:16" ht="12.75" x14ac:dyDescent="0.2">
      <c r="E813" s="117"/>
      <c r="F813" s="117"/>
      <c r="M813" s="58"/>
      <c r="P813" s="58"/>
    </row>
    <row r="814" spans="5:16" ht="12.75" x14ac:dyDescent="0.2">
      <c r="E814" s="117"/>
      <c r="F814" s="117"/>
      <c r="M814" s="58"/>
      <c r="P814" s="58"/>
    </row>
    <row r="815" spans="5:16" ht="12.75" x14ac:dyDescent="0.2">
      <c r="E815" s="117"/>
      <c r="F815" s="117"/>
      <c r="M815" s="58"/>
      <c r="P815" s="58"/>
    </row>
    <row r="816" spans="5:16" ht="12.75" x14ac:dyDescent="0.2">
      <c r="E816" s="117"/>
      <c r="F816" s="117"/>
      <c r="M816" s="58"/>
      <c r="P816" s="58"/>
    </row>
    <row r="817" spans="5:16" ht="12.75" x14ac:dyDescent="0.2">
      <c r="E817" s="117"/>
      <c r="F817" s="117"/>
      <c r="M817" s="58"/>
      <c r="P817" s="58"/>
    </row>
    <row r="818" spans="5:16" ht="12.75" x14ac:dyDescent="0.2">
      <c r="E818" s="117"/>
      <c r="F818" s="117"/>
      <c r="M818" s="58"/>
      <c r="P818" s="58"/>
    </row>
    <row r="819" spans="5:16" ht="12.75" x14ac:dyDescent="0.2">
      <c r="E819" s="117"/>
      <c r="F819" s="117"/>
      <c r="M819" s="58"/>
      <c r="P819" s="58"/>
    </row>
    <row r="820" spans="5:16" ht="12.75" x14ac:dyDescent="0.2">
      <c r="E820" s="117"/>
      <c r="F820" s="117"/>
      <c r="M820" s="58"/>
      <c r="P820" s="58"/>
    </row>
    <row r="821" spans="5:16" ht="12.75" x14ac:dyDescent="0.2">
      <c r="E821" s="117"/>
      <c r="F821" s="117"/>
      <c r="M821" s="58"/>
      <c r="P821" s="58"/>
    </row>
    <row r="822" spans="5:16" ht="12.75" x14ac:dyDescent="0.2">
      <c r="E822" s="117"/>
      <c r="F822" s="117"/>
      <c r="M822" s="58"/>
      <c r="P822" s="58"/>
    </row>
    <row r="823" spans="5:16" ht="12.75" x14ac:dyDescent="0.2">
      <c r="E823" s="117"/>
      <c r="F823" s="117"/>
      <c r="M823" s="58"/>
      <c r="P823" s="58"/>
    </row>
    <row r="824" spans="5:16" ht="12.75" x14ac:dyDescent="0.2">
      <c r="E824" s="117"/>
      <c r="F824" s="117"/>
      <c r="M824" s="58"/>
      <c r="P824" s="58"/>
    </row>
    <row r="825" spans="5:16" ht="12.75" x14ac:dyDescent="0.2">
      <c r="E825" s="117"/>
      <c r="F825" s="117"/>
      <c r="M825" s="58"/>
      <c r="P825" s="58"/>
    </row>
    <row r="826" spans="5:16" ht="12.75" x14ac:dyDescent="0.2">
      <c r="E826" s="117"/>
      <c r="F826" s="117"/>
      <c r="M826" s="58"/>
      <c r="P826" s="58"/>
    </row>
    <row r="827" spans="5:16" ht="12.75" x14ac:dyDescent="0.2">
      <c r="E827" s="117"/>
      <c r="F827" s="117"/>
      <c r="M827" s="58"/>
      <c r="P827" s="58"/>
    </row>
    <row r="828" spans="5:16" ht="12.75" x14ac:dyDescent="0.2">
      <c r="E828" s="117"/>
      <c r="F828" s="117"/>
      <c r="M828" s="58"/>
      <c r="P828" s="58"/>
    </row>
    <row r="829" spans="5:16" ht="12.75" x14ac:dyDescent="0.2">
      <c r="E829" s="117"/>
      <c r="F829" s="117"/>
      <c r="M829" s="58"/>
      <c r="P829" s="58"/>
    </row>
    <row r="830" spans="5:16" ht="12.75" x14ac:dyDescent="0.2">
      <c r="E830" s="117"/>
      <c r="F830" s="117"/>
      <c r="M830" s="58"/>
      <c r="P830" s="58"/>
    </row>
    <row r="831" spans="5:16" ht="12.75" x14ac:dyDescent="0.2">
      <c r="E831" s="117"/>
      <c r="F831" s="117"/>
      <c r="M831" s="58"/>
      <c r="P831" s="58"/>
    </row>
    <row r="832" spans="5:16" ht="12.75" x14ac:dyDescent="0.2">
      <c r="E832" s="117"/>
      <c r="F832" s="117"/>
      <c r="M832" s="58"/>
      <c r="P832" s="58"/>
    </row>
    <row r="833" spans="5:16" ht="12.75" x14ac:dyDescent="0.2">
      <c r="E833" s="117"/>
      <c r="F833" s="117"/>
      <c r="M833" s="58"/>
      <c r="P833" s="58"/>
    </row>
    <row r="834" spans="5:16" ht="12.75" x14ac:dyDescent="0.2">
      <c r="E834" s="117"/>
      <c r="F834" s="117"/>
      <c r="M834" s="58"/>
      <c r="P834" s="58"/>
    </row>
    <row r="835" spans="5:16" ht="12.75" x14ac:dyDescent="0.2">
      <c r="E835" s="117"/>
      <c r="F835" s="117"/>
      <c r="M835" s="58"/>
      <c r="P835" s="58"/>
    </row>
    <row r="836" spans="5:16" ht="12.75" x14ac:dyDescent="0.2">
      <c r="E836" s="117"/>
      <c r="F836" s="117"/>
      <c r="M836" s="58"/>
      <c r="P836" s="58"/>
    </row>
    <row r="837" spans="5:16" ht="12.75" x14ac:dyDescent="0.2">
      <c r="E837" s="117"/>
      <c r="F837" s="117"/>
      <c r="M837" s="58"/>
      <c r="P837" s="58"/>
    </row>
    <row r="838" spans="5:16" ht="12.75" x14ac:dyDescent="0.2">
      <c r="E838" s="117"/>
      <c r="F838" s="117"/>
      <c r="M838" s="58"/>
      <c r="P838" s="58"/>
    </row>
    <row r="839" spans="5:16" ht="12.75" x14ac:dyDescent="0.2">
      <c r="E839" s="117"/>
      <c r="F839" s="117"/>
      <c r="M839" s="58"/>
      <c r="P839" s="58"/>
    </row>
    <row r="840" spans="5:16" ht="12.75" x14ac:dyDescent="0.2">
      <c r="E840" s="117"/>
      <c r="F840" s="117"/>
      <c r="M840" s="58"/>
      <c r="P840" s="58"/>
    </row>
    <row r="841" spans="5:16" ht="12.75" x14ac:dyDescent="0.2">
      <c r="E841" s="117"/>
      <c r="F841" s="117"/>
      <c r="M841" s="58"/>
      <c r="P841" s="58"/>
    </row>
    <row r="842" spans="5:16" ht="12.75" x14ac:dyDescent="0.2">
      <c r="E842" s="117"/>
      <c r="F842" s="117"/>
      <c r="M842" s="58"/>
      <c r="P842" s="58"/>
    </row>
    <row r="843" spans="5:16" ht="12.75" x14ac:dyDescent="0.2">
      <c r="E843" s="117"/>
      <c r="F843" s="117"/>
      <c r="M843" s="58"/>
      <c r="P843" s="58"/>
    </row>
    <row r="844" spans="5:16" ht="12.75" x14ac:dyDescent="0.2">
      <c r="E844" s="117"/>
      <c r="F844" s="117"/>
      <c r="M844" s="58"/>
      <c r="P844" s="58"/>
    </row>
    <row r="845" spans="5:16" ht="12.75" x14ac:dyDescent="0.2">
      <c r="E845" s="117"/>
      <c r="F845" s="117"/>
      <c r="M845" s="58"/>
      <c r="P845" s="58"/>
    </row>
    <row r="846" spans="5:16" ht="12.75" x14ac:dyDescent="0.2">
      <c r="E846" s="117"/>
      <c r="F846" s="117"/>
      <c r="M846" s="58"/>
      <c r="P846" s="58"/>
    </row>
    <row r="847" spans="5:16" ht="12.75" x14ac:dyDescent="0.2">
      <c r="E847" s="117"/>
      <c r="F847" s="117"/>
      <c r="M847" s="58"/>
      <c r="P847" s="58"/>
    </row>
    <row r="848" spans="5:16" ht="12.75" x14ac:dyDescent="0.2">
      <c r="E848" s="117"/>
      <c r="F848" s="117"/>
      <c r="M848" s="58"/>
      <c r="P848" s="58"/>
    </row>
    <row r="849" spans="5:16" ht="12.75" x14ac:dyDescent="0.2">
      <c r="E849" s="117"/>
      <c r="F849" s="117"/>
      <c r="M849" s="58"/>
      <c r="P849" s="58"/>
    </row>
    <row r="850" spans="5:16" ht="12.75" x14ac:dyDescent="0.2">
      <c r="E850" s="117"/>
      <c r="F850" s="117"/>
      <c r="M850" s="58"/>
      <c r="P850" s="58"/>
    </row>
    <row r="851" spans="5:16" ht="12.75" x14ac:dyDescent="0.2">
      <c r="E851" s="117"/>
      <c r="F851" s="117"/>
      <c r="M851" s="58"/>
      <c r="P851" s="58"/>
    </row>
    <row r="852" spans="5:16" ht="12.75" x14ac:dyDescent="0.2">
      <c r="E852" s="117"/>
      <c r="F852" s="117"/>
      <c r="M852" s="58"/>
      <c r="P852" s="58"/>
    </row>
    <row r="853" spans="5:16" ht="12.75" x14ac:dyDescent="0.2">
      <c r="E853" s="117"/>
      <c r="F853" s="117"/>
      <c r="M853" s="58"/>
      <c r="P853" s="58"/>
    </row>
    <row r="854" spans="5:16" ht="12.75" x14ac:dyDescent="0.2">
      <c r="E854" s="117"/>
      <c r="F854" s="117"/>
      <c r="M854" s="58"/>
      <c r="P854" s="58"/>
    </row>
    <row r="855" spans="5:16" ht="12.75" x14ac:dyDescent="0.2">
      <c r="E855" s="117"/>
      <c r="F855" s="117"/>
      <c r="M855" s="58"/>
      <c r="P855" s="58"/>
    </row>
    <row r="856" spans="5:16" ht="12.75" x14ac:dyDescent="0.2">
      <c r="E856" s="117"/>
      <c r="F856" s="117"/>
      <c r="M856" s="58"/>
      <c r="P856" s="58"/>
    </row>
    <row r="857" spans="5:16" ht="12.75" x14ac:dyDescent="0.2">
      <c r="E857" s="117"/>
      <c r="F857" s="117"/>
      <c r="M857" s="58"/>
      <c r="P857" s="58"/>
    </row>
    <row r="858" spans="5:16" ht="12.75" x14ac:dyDescent="0.2">
      <c r="E858" s="117"/>
      <c r="F858" s="117"/>
      <c r="M858" s="58"/>
      <c r="P858" s="58"/>
    </row>
    <row r="859" spans="5:16" ht="12.75" x14ac:dyDescent="0.2">
      <c r="E859" s="117"/>
      <c r="F859" s="117"/>
      <c r="M859" s="58"/>
      <c r="P859" s="58"/>
    </row>
    <row r="860" spans="5:16" ht="12.75" x14ac:dyDescent="0.2">
      <c r="E860" s="117"/>
      <c r="F860" s="117"/>
      <c r="M860" s="58"/>
      <c r="P860" s="58"/>
    </row>
    <row r="861" spans="5:16" ht="12.75" x14ac:dyDescent="0.2">
      <c r="E861" s="117"/>
      <c r="F861" s="117"/>
      <c r="M861" s="58"/>
      <c r="P861" s="58"/>
    </row>
    <row r="862" spans="5:16" ht="12.75" x14ac:dyDescent="0.2">
      <c r="E862" s="117"/>
      <c r="F862" s="117"/>
      <c r="M862" s="58"/>
      <c r="P862" s="58"/>
    </row>
    <row r="863" spans="5:16" ht="12.75" x14ac:dyDescent="0.2">
      <c r="E863" s="117"/>
      <c r="F863" s="117"/>
      <c r="M863" s="58"/>
      <c r="P863" s="58"/>
    </row>
    <row r="864" spans="5:16" ht="12.75" x14ac:dyDescent="0.2">
      <c r="E864" s="117"/>
      <c r="F864" s="117"/>
      <c r="M864" s="58"/>
      <c r="P864" s="58"/>
    </row>
    <row r="865" spans="5:16" ht="12.75" x14ac:dyDescent="0.2">
      <c r="E865" s="117"/>
      <c r="F865" s="117"/>
      <c r="M865" s="58"/>
      <c r="P865" s="58"/>
    </row>
    <row r="866" spans="5:16" ht="12.75" x14ac:dyDescent="0.2">
      <c r="E866" s="117"/>
      <c r="F866" s="117"/>
      <c r="M866" s="58"/>
      <c r="P866" s="58"/>
    </row>
    <row r="867" spans="5:16" ht="12.75" x14ac:dyDescent="0.2">
      <c r="E867" s="117"/>
      <c r="F867" s="117"/>
      <c r="M867" s="58"/>
      <c r="P867" s="58"/>
    </row>
    <row r="868" spans="5:16" ht="12.75" x14ac:dyDescent="0.2">
      <c r="E868" s="117"/>
      <c r="F868" s="117"/>
      <c r="M868" s="58"/>
      <c r="P868" s="58"/>
    </row>
    <row r="869" spans="5:16" ht="12.75" x14ac:dyDescent="0.2">
      <c r="E869" s="117"/>
      <c r="F869" s="117"/>
      <c r="M869" s="58"/>
      <c r="P869" s="58"/>
    </row>
    <row r="870" spans="5:16" ht="12.75" x14ac:dyDescent="0.2">
      <c r="E870" s="117"/>
      <c r="F870" s="117"/>
      <c r="M870" s="58"/>
      <c r="P870" s="58"/>
    </row>
    <row r="871" spans="5:16" ht="12.75" x14ac:dyDescent="0.2">
      <c r="E871" s="117"/>
      <c r="F871" s="117"/>
      <c r="M871" s="58"/>
      <c r="P871" s="58"/>
    </row>
    <row r="872" spans="5:16" ht="12.75" x14ac:dyDescent="0.2">
      <c r="E872" s="117"/>
      <c r="F872" s="117"/>
      <c r="M872" s="58"/>
      <c r="P872" s="58"/>
    </row>
    <row r="873" spans="5:16" ht="12.75" x14ac:dyDescent="0.2">
      <c r="E873" s="117"/>
      <c r="F873" s="117"/>
      <c r="M873" s="58"/>
      <c r="P873" s="58"/>
    </row>
    <row r="874" spans="5:16" ht="12.75" x14ac:dyDescent="0.2">
      <c r="E874" s="117"/>
      <c r="F874" s="117"/>
      <c r="M874" s="58"/>
      <c r="P874" s="58"/>
    </row>
    <row r="875" spans="5:16" ht="12.75" x14ac:dyDescent="0.2">
      <c r="E875" s="117"/>
      <c r="F875" s="117"/>
      <c r="M875" s="58"/>
      <c r="P875" s="58"/>
    </row>
    <row r="876" spans="5:16" ht="12.75" x14ac:dyDescent="0.2">
      <c r="E876" s="117"/>
      <c r="F876" s="117"/>
      <c r="M876" s="58"/>
      <c r="P876" s="58"/>
    </row>
    <row r="877" spans="5:16" ht="12.75" x14ac:dyDescent="0.2">
      <c r="E877" s="117"/>
      <c r="F877" s="117"/>
      <c r="M877" s="58"/>
      <c r="P877" s="58"/>
    </row>
    <row r="878" spans="5:16" ht="12.75" x14ac:dyDescent="0.2">
      <c r="E878" s="117"/>
      <c r="F878" s="117"/>
      <c r="M878" s="58"/>
      <c r="P878" s="58"/>
    </row>
    <row r="879" spans="5:16" ht="12.75" x14ac:dyDescent="0.2">
      <c r="E879" s="117"/>
      <c r="F879" s="117"/>
      <c r="M879" s="58"/>
      <c r="P879" s="58"/>
    </row>
    <row r="880" spans="5:16" ht="12.75" x14ac:dyDescent="0.2">
      <c r="E880" s="117"/>
      <c r="F880" s="117"/>
      <c r="M880" s="58"/>
      <c r="P880" s="58"/>
    </row>
    <row r="881" spans="5:16" ht="12.75" x14ac:dyDescent="0.2">
      <c r="E881" s="117"/>
      <c r="F881" s="117"/>
      <c r="M881" s="58"/>
      <c r="P881" s="58"/>
    </row>
    <row r="882" spans="5:16" ht="12.75" x14ac:dyDescent="0.2">
      <c r="E882" s="117"/>
      <c r="F882" s="117"/>
      <c r="M882" s="58"/>
      <c r="P882" s="58"/>
    </row>
    <row r="883" spans="5:16" ht="12.75" x14ac:dyDescent="0.2">
      <c r="E883" s="117"/>
      <c r="F883" s="117"/>
      <c r="M883" s="58"/>
      <c r="P883" s="58"/>
    </row>
    <row r="884" spans="5:16" ht="12.75" x14ac:dyDescent="0.2">
      <c r="E884" s="117"/>
      <c r="F884" s="117"/>
      <c r="M884" s="58"/>
      <c r="P884" s="58"/>
    </row>
    <row r="885" spans="5:16" ht="12.75" x14ac:dyDescent="0.2">
      <c r="E885" s="117"/>
      <c r="F885" s="117"/>
      <c r="M885" s="58"/>
      <c r="P885" s="58"/>
    </row>
    <row r="886" spans="5:16" ht="12.75" x14ac:dyDescent="0.2">
      <c r="E886" s="117"/>
      <c r="F886" s="117"/>
      <c r="M886" s="58"/>
      <c r="P886" s="58"/>
    </row>
    <row r="887" spans="5:16" ht="12.75" x14ac:dyDescent="0.2">
      <c r="E887" s="117"/>
      <c r="F887" s="117"/>
      <c r="M887" s="58"/>
      <c r="P887" s="58"/>
    </row>
    <row r="888" spans="5:16" ht="12.75" x14ac:dyDescent="0.2">
      <c r="E888" s="117"/>
      <c r="F888" s="117"/>
      <c r="M888" s="58"/>
      <c r="P888" s="58"/>
    </row>
    <row r="889" spans="5:16" ht="12.75" x14ac:dyDescent="0.2">
      <c r="E889" s="117"/>
      <c r="F889" s="117"/>
      <c r="M889" s="58"/>
      <c r="P889" s="58"/>
    </row>
    <row r="890" spans="5:16" ht="12.75" x14ac:dyDescent="0.2">
      <c r="E890" s="117"/>
      <c r="F890" s="117"/>
      <c r="M890" s="58"/>
      <c r="P890" s="58"/>
    </row>
    <row r="891" spans="5:16" ht="12.75" x14ac:dyDescent="0.2">
      <c r="E891" s="117"/>
      <c r="F891" s="117"/>
      <c r="M891" s="58"/>
      <c r="P891" s="58"/>
    </row>
    <row r="892" spans="5:16" ht="12.75" x14ac:dyDescent="0.2">
      <c r="E892" s="117"/>
      <c r="F892" s="117"/>
      <c r="M892" s="58"/>
      <c r="P892" s="58"/>
    </row>
    <row r="893" spans="5:16" ht="12.75" x14ac:dyDescent="0.2">
      <c r="E893" s="117"/>
      <c r="F893" s="117"/>
      <c r="M893" s="58"/>
      <c r="P893" s="58"/>
    </row>
    <row r="894" spans="5:16" ht="12.75" x14ac:dyDescent="0.2">
      <c r="E894" s="117"/>
      <c r="F894" s="117"/>
      <c r="M894" s="58"/>
      <c r="P894" s="58"/>
    </row>
    <row r="895" spans="5:16" ht="12.75" x14ac:dyDescent="0.2">
      <c r="E895" s="117"/>
      <c r="F895" s="117"/>
      <c r="M895" s="58"/>
      <c r="P895" s="58"/>
    </row>
    <row r="896" spans="5:16" ht="12.75" x14ac:dyDescent="0.2">
      <c r="E896" s="117"/>
      <c r="F896" s="117"/>
      <c r="M896" s="58"/>
      <c r="P896" s="58"/>
    </row>
    <row r="897" spans="5:16" ht="12.75" x14ac:dyDescent="0.2">
      <c r="E897" s="117"/>
      <c r="F897" s="117"/>
      <c r="M897" s="58"/>
      <c r="P897" s="58"/>
    </row>
    <row r="898" spans="5:16" ht="12.75" x14ac:dyDescent="0.2">
      <c r="E898" s="117"/>
      <c r="F898" s="117"/>
      <c r="M898" s="58"/>
      <c r="P898" s="58"/>
    </row>
    <row r="899" spans="5:16" ht="12.75" x14ac:dyDescent="0.2">
      <c r="E899" s="117"/>
      <c r="F899" s="117"/>
      <c r="M899" s="58"/>
      <c r="P899" s="58"/>
    </row>
    <row r="900" spans="5:16" ht="12.75" x14ac:dyDescent="0.2">
      <c r="E900" s="117"/>
      <c r="F900" s="117"/>
      <c r="M900" s="58"/>
      <c r="P900" s="58"/>
    </row>
    <row r="901" spans="5:16" ht="12.75" x14ac:dyDescent="0.2">
      <c r="E901" s="117"/>
      <c r="F901" s="117"/>
      <c r="M901" s="58"/>
      <c r="P901" s="58"/>
    </row>
    <row r="902" spans="5:16" ht="12.75" x14ac:dyDescent="0.2">
      <c r="E902" s="117"/>
      <c r="F902" s="117"/>
      <c r="M902" s="58"/>
      <c r="P902" s="58"/>
    </row>
    <row r="903" spans="5:16" ht="12.75" x14ac:dyDescent="0.2">
      <c r="E903" s="117"/>
      <c r="F903" s="117"/>
      <c r="M903" s="58"/>
      <c r="P903" s="58"/>
    </row>
    <row r="904" spans="5:16" ht="12.75" x14ac:dyDescent="0.2">
      <c r="E904" s="117"/>
      <c r="F904" s="117"/>
      <c r="M904" s="58"/>
      <c r="P904" s="58"/>
    </row>
    <row r="905" spans="5:16" ht="12.75" x14ac:dyDescent="0.2">
      <c r="E905" s="117"/>
      <c r="F905" s="117"/>
      <c r="M905" s="58"/>
      <c r="P905" s="58"/>
    </row>
    <row r="906" spans="5:16" ht="12.75" x14ac:dyDescent="0.2">
      <c r="E906" s="117"/>
      <c r="F906" s="117"/>
      <c r="M906" s="58"/>
      <c r="P906" s="58"/>
    </row>
    <row r="907" spans="5:16" ht="12.75" x14ac:dyDescent="0.2">
      <c r="E907" s="117"/>
      <c r="F907" s="117"/>
      <c r="M907" s="58"/>
      <c r="P907" s="58"/>
    </row>
    <row r="908" spans="5:16" ht="12.75" x14ac:dyDescent="0.2">
      <c r="E908" s="117"/>
      <c r="F908" s="117"/>
      <c r="M908" s="58"/>
      <c r="P908" s="58"/>
    </row>
    <row r="909" spans="5:16" ht="12.75" x14ac:dyDescent="0.2">
      <c r="E909" s="117"/>
      <c r="F909" s="117"/>
      <c r="M909" s="58"/>
      <c r="P909" s="58"/>
    </row>
    <row r="910" spans="5:16" ht="12.75" x14ac:dyDescent="0.2">
      <c r="E910" s="117"/>
      <c r="F910" s="117"/>
      <c r="M910" s="58"/>
      <c r="P910" s="58"/>
    </row>
    <row r="911" spans="5:16" ht="12.75" x14ac:dyDescent="0.2">
      <c r="E911" s="117"/>
      <c r="F911" s="117"/>
      <c r="M911" s="58"/>
      <c r="P911" s="58"/>
    </row>
    <row r="912" spans="5:16" ht="12.75" x14ac:dyDescent="0.2">
      <c r="E912" s="117"/>
      <c r="F912" s="117"/>
      <c r="M912" s="58"/>
      <c r="P912" s="58"/>
    </row>
    <row r="913" spans="5:16" ht="12.75" x14ac:dyDescent="0.2">
      <c r="E913" s="117"/>
      <c r="F913" s="117"/>
      <c r="M913" s="58"/>
      <c r="P913" s="58"/>
    </row>
    <row r="914" spans="5:16" ht="12.75" x14ac:dyDescent="0.2">
      <c r="E914" s="117"/>
      <c r="F914" s="117"/>
      <c r="M914" s="58"/>
      <c r="P914" s="58"/>
    </row>
    <row r="915" spans="5:16" ht="12.75" x14ac:dyDescent="0.2">
      <c r="E915" s="117"/>
      <c r="F915" s="117"/>
      <c r="M915" s="58"/>
      <c r="P915" s="58"/>
    </row>
    <row r="916" spans="5:16" ht="12.75" x14ac:dyDescent="0.2">
      <c r="E916" s="117"/>
      <c r="F916" s="117"/>
      <c r="M916" s="58"/>
      <c r="P916" s="58"/>
    </row>
    <row r="917" spans="5:16" ht="12.75" x14ac:dyDescent="0.2">
      <c r="E917" s="117"/>
      <c r="F917" s="117"/>
      <c r="M917" s="58"/>
      <c r="P917" s="58"/>
    </row>
    <row r="918" spans="5:16" ht="12.75" x14ac:dyDescent="0.2">
      <c r="E918" s="117"/>
      <c r="F918" s="117"/>
      <c r="M918" s="58"/>
      <c r="P918" s="58"/>
    </row>
    <row r="919" spans="5:16" ht="12.75" x14ac:dyDescent="0.2">
      <c r="E919" s="117"/>
      <c r="F919" s="117"/>
      <c r="M919" s="58"/>
      <c r="P919" s="58"/>
    </row>
    <row r="920" spans="5:16" ht="12.75" x14ac:dyDescent="0.2">
      <c r="E920" s="117"/>
      <c r="F920" s="117"/>
      <c r="M920" s="58"/>
      <c r="P920" s="58"/>
    </row>
    <row r="921" spans="5:16" ht="12.75" x14ac:dyDescent="0.2">
      <c r="E921" s="117"/>
      <c r="F921" s="117"/>
      <c r="M921" s="58"/>
      <c r="P921" s="58"/>
    </row>
    <row r="922" spans="5:16" ht="12.75" x14ac:dyDescent="0.2">
      <c r="E922" s="117"/>
      <c r="F922" s="117"/>
      <c r="M922" s="58"/>
      <c r="P922" s="58"/>
    </row>
    <row r="923" spans="5:16" ht="12.75" x14ac:dyDescent="0.2">
      <c r="E923" s="117"/>
      <c r="F923" s="117"/>
      <c r="M923" s="58"/>
      <c r="P923" s="58"/>
    </row>
    <row r="924" spans="5:16" ht="12.75" x14ac:dyDescent="0.2">
      <c r="E924" s="117"/>
      <c r="F924" s="117"/>
      <c r="M924" s="58"/>
      <c r="P924" s="58"/>
    </row>
    <row r="925" spans="5:16" ht="12.75" x14ac:dyDescent="0.2">
      <c r="E925" s="117"/>
      <c r="F925" s="117"/>
      <c r="M925" s="58"/>
      <c r="P925" s="58"/>
    </row>
    <row r="926" spans="5:16" ht="12.75" x14ac:dyDescent="0.2">
      <c r="E926" s="117"/>
      <c r="F926" s="117"/>
      <c r="M926" s="58"/>
      <c r="P926" s="58"/>
    </row>
    <row r="927" spans="5:16" ht="12.75" x14ac:dyDescent="0.2">
      <c r="E927" s="117"/>
      <c r="F927" s="117"/>
      <c r="M927" s="58"/>
      <c r="P927" s="58"/>
    </row>
    <row r="928" spans="5:16" ht="12.75" x14ac:dyDescent="0.2">
      <c r="E928" s="117"/>
      <c r="F928" s="117"/>
      <c r="M928" s="58"/>
      <c r="P928" s="58"/>
    </row>
    <row r="929" spans="5:16" ht="12.75" x14ac:dyDescent="0.2">
      <c r="E929" s="117"/>
      <c r="F929" s="117"/>
      <c r="M929" s="58"/>
      <c r="P929" s="58"/>
    </row>
    <row r="930" spans="5:16" ht="12.75" x14ac:dyDescent="0.2">
      <c r="E930" s="117"/>
      <c r="F930" s="117"/>
      <c r="M930" s="58"/>
      <c r="P930" s="58"/>
    </row>
    <row r="931" spans="5:16" ht="12.75" x14ac:dyDescent="0.2">
      <c r="E931" s="117"/>
      <c r="F931" s="117"/>
      <c r="M931" s="58"/>
      <c r="P931" s="58"/>
    </row>
    <row r="932" spans="5:16" ht="12.75" x14ac:dyDescent="0.2">
      <c r="E932" s="117"/>
      <c r="F932" s="117"/>
      <c r="M932" s="58"/>
      <c r="P932" s="58"/>
    </row>
    <row r="933" spans="5:16" ht="12.75" x14ac:dyDescent="0.2">
      <c r="E933" s="117"/>
      <c r="F933" s="117"/>
      <c r="M933" s="58"/>
      <c r="P933" s="58"/>
    </row>
    <row r="934" spans="5:16" ht="12.75" x14ac:dyDescent="0.2">
      <c r="E934" s="117"/>
      <c r="F934" s="117"/>
      <c r="M934" s="58"/>
      <c r="P934" s="58"/>
    </row>
    <row r="935" spans="5:16" ht="12.75" x14ac:dyDescent="0.2">
      <c r="E935" s="117"/>
      <c r="F935" s="117"/>
      <c r="M935" s="58"/>
      <c r="P935" s="58"/>
    </row>
    <row r="936" spans="5:16" ht="12.75" x14ac:dyDescent="0.2">
      <c r="E936" s="117"/>
      <c r="F936" s="117"/>
      <c r="M936" s="58"/>
      <c r="P936" s="58"/>
    </row>
    <row r="937" spans="5:16" ht="12.75" x14ac:dyDescent="0.2">
      <c r="E937" s="117"/>
      <c r="F937" s="117"/>
      <c r="M937" s="58"/>
      <c r="P937" s="58"/>
    </row>
    <row r="938" spans="5:16" ht="12.75" x14ac:dyDescent="0.2">
      <c r="E938" s="117"/>
      <c r="F938" s="117"/>
      <c r="M938" s="58"/>
      <c r="P938" s="58"/>
    </row>
    <row r="939" spans="5:16" ht="12.75" x14ac:dyDescent="0.2">
      <c r="E939" s="117"/>
      <c r="F939" s="117"/>
      <c r="M939" s="58"/>
      <c r="P939" s="58"/>
    </row>
    <row r="940" spans="5:16" ht="12.75" x14ac:dyDescent="0.2">
      <c r="E940" s="117"/>
      <c r="F940" s="117"/>
      <c r="M940" s="58"/>
      <c r="P940" s="58"/>
    </row>
    <row r="941" spans="5:16" ht="12.75" x14ac:dyDescent="0.2">
      <c r="E941" s="117"/>
      <c r="F941" s="117"/>
      <c r="M941" s="58"/>
      <c r="P941" s="58"/>
    </row>
    <row r="942" spans="5:16" ht="12.75" x14ac:dyDescent="0.2">
      <c r="E942" s="117"/>
      <c r="F942" s="117"/>
      <c r="M942" s="58"/>
      <c r="P942" s="58"/>
    </row>
    <row r="943" spans="5:16" ht="12.75" x14ac:dyDescent="0.2">
      <c r="E943" s="117"/>
      <c r="F943" s="117"/>
      <c r="M943" s="58"/>
      <c r="P943" s="58"/>
    </row>
    <row r="944" spans="5:16" ht="12.75" x14ac:dyDescent="0.2">
      <c r="E944" s="117"/>
      <c r="F944" s="117"/>
      <c r="M944" s="58"/>
      <c r="P944" s="58"/>
    </row>
    <row r="945" spans="5:16" ht="12.75" x14ac:dyDescent="0.2">
      <c r="E945" s="117"/>
      <c r="F945" s="117"/>
      <c r="M945" s="58"/>
      <c r="P945" s="58"/>
    </row>
    <row r="946" spans="5:16" ht="12.75" x14ac:dyDescent="0.2">
      <c r="E946" s="117"/>
      <c r="F946" s="117"/>
      <c r="M946" s="58"/>
      <c r="P946" s="58"/>
    </row>
    <row r="947" spans="5:16" ht="12.75" x14ac:dyDescent="0.2">
      <c r="E947" s="117"/>
      <c r="F947" s="117"/>
      <c r="M947" s="58"/>
      <c r="P947" s="58"/>
    </row>
    <row r="948" spans="5:16" ht="12.75" x14ac:dyDescent="0.2">
      <c r="E948" s="117"/>
      <c r="F948" s="117"/>
      <c r="M948" s="58"/>
      <c r="P948" s="58"/>
    </row>
    <row r="949" spans="5:16" ht="12.75" x14ac:dyDescent="0.2">
      <c r="E949" s="117"/>
      <c r="F949" s="117"/>
      <c r="M949" s="58"/>
      <c r="P949" s="58"/>
    </row>
    <row r="950" spans="5:16" ht="12.75" x14ac:dyDescent="0.2">
      <c r="E950" s="117"/>
      <c r="F950" s="117"/>
      <c r="M950" s="58"/>
      <c r="P950" s="58"/>
    </row>
    <row r="951" spans="5:16" ht="12.75" x14ac:dyDescent="0.2">
      <c r="E951" s="117"/>
      <c r="F951" s="117"/>
      <c r="M951" s="58"/>
      <c r="P951" s="58"/>
    </row>
    <row r="952" spans="5:16" ht="12.75" x14ac:dyDescent="0.2">
      <c r="E952" s="117"/>
      <c r="F952" s="117"/>
      <c r="M952" s="58"/>
      <c r="P952" s="58"/>
    </row>
    <row r="953" spans="5:16" ht="12.75" x14ac:dyDescent="0.2">
      <c r="E953" s="117"/>
      <c r="F953" s="117"/>
      <c r="M953" s="58"/>
      <c r="P953" s="58"/>
    </row>
    <row r="954" spans="5:16" ht="12.75" x14ac:dyDescent="0.2">
      <c r="E954" s="117"/>
      <c r="F954" s="117"/>
      <c r="M954" s="58"/>
      <c r="P954" s="58"/>
    </row>
    <row r="955" spans="5:16" ht="12.75" x14ac:dyDescent="0.2">
      <c r="E955" s="117"/>
      <c r="F955" s="117"/>
      <c r="M955" s="58"/>
      <c r="P955" s="58"/>
    </row>
    <row r="956" spans="5:16" ht="12.75" x14ac:dyDescent="0.2">
      <c r="E956" s="117"/>
      <c r="F956" s="117"/>
      <c r="M956" s="58"/>
      <c r="P956" s="58"/>
    </row>
    <row r="957" spans="5:16" ht="12.75" x14ac:dyDescent="0.2">
      <c r="E957" s="117"/>
      <c r="F957" s="117"/>
      <c r="M957" s="58"/>
      <c r="P957" s="58"/>
    </row>
    <row r="958" spans="5:16" ht="12.75" x14ac:dyDescent="0.2">
      <c r="E958" s="117"/>
      <c r="F958" s="117"/>
      <c r="M958" s="58"/>
      <c r="P958" s="58"/>
    </row>
    <row r="959" spans="5:16" ht="12.75" x14ac:dyDescent="0.2">
      <c r="E959" s="117"/>
      <c r="F959" s="117"/>
      <c r="M959" s="58"/>
      <c r="P959" s="58"/>
    </row>
    <row r="960" spans="5:16" ht="12.75" x14ac:dyDescent="0.2">
      <c r="E960" s="117"/>
      <c r="F960" s="117"/>
      <c r="M960" s="58"/>
      <c r="P960" s="58"/>
    </row>
    <row r="961" spans="5:16" ht="12.75" x14ac:dyDescent="0.2">
      <c r="E961" s="117"/>
      <c r="F961" s="117"/>
      <c r="M961" s="58"/>
      <c r="P961" s="58"/>
    </row>
    <row r="962" spans="5:16" ht="12.75" x14ac:dyDescent="0.2">
      <c r="E962" s="117"/>
      <c r="F962" s="117"/>
      <c r="M962" s="58"/>
      <c r="P962" s="58"/>
    </row>
    <row r="963" spans="5:16" ht="12.75" x14ac:dyDescent="0.2">
      <c r="E963" s="117"/>
      <c r="F963" s="117"/>
      <c r="M963" s="58"/>
      <c r="P963" s="58"/>
    </row>
    <row r="964" spans="5:16" ht="12.75" x14ac:dyDescent="0.2">
      <c r="E964" s="117"/>
      <c r="F964" s="117"/>
      <c r="M964" s="58"/>
      <c r="P964" s="58"/>
    </row>
    <row r="965" spans="5:16" ht="12.75" x14ac:dyDescent="0.2">
      <c r="E965" s="117"/>
      <c r="F965" s="117"/>
      <c r="M965" s="58"/>
      <c r="P965" s="58"/>
    </row>
    <row r="966" spans="5:16" ht="12.75" x14ac:dyDescent="0.2">
      <c r="E966" s="117"/>
      <c r="F966" s="117"/>
      <c r="M966" s="58"/>
      <c r="P966" s="58"/>
    </row>
    <row r="967" spans="5:16" ht="12.75" x14ac:dyDescent="0.2">
      <c r="E967" s="117"/>
      <c r="F967" s="117"/>
      <c r="M967" s="58"/>
      <c r="P967" s="58"/>
    </row>
    <row r="968" spans="5:16" ht="12.75" x14ac:dyDescent="0.2">
      <c r="E968" s="117"/>
      <c r="F968" s="117"/>
      <c r="M968" s="58"/>
      <c r="P968" s="58"/>
    </row>
    <row r="969" spans="5:16" ht="12.75" x14ac:dyDescent="0.2">
      <c r="E969" s="117"/>
      <c r="F969" s="117"/>
      <c r="M969" s="58"/>
      <c r="P969" s="58"/>
    </row>
    <row r="970" spans="5:16" ht="12.75" x14ac:dyDescent="0.2">
      <c r="E970" s="117"/>
      <c r="F970" s="117"/>
      <c r="M970" s="58"/>
      <c r="P970" s="58"/>
    </row>
    <row r="971" spans="5:16" ht="12.75" x14ac:dyDescent="0.2">
      <c r="E971" s="117"/>
      <c r="F971" s="117"/>
      <c r="M971" s="58"/>
      <c r="P971" s="58"/>
    </row>
    <row r="972" spans="5:16" ht="12.75" x14ac:dyDescent="0.2">
      <c r="E972" s="117"/>
      <c r="F972" s="117"/>
      <c r="M972" s="58"/>
      <c r="P972" s="58"/>
    </row>
    <row r="973" spans="5:16" ht="12.75" x14ac:dyDescent="0.2">
      <c r="E973" s="117"/>
      <c r="F973" s="117"/>
      <c r="M973" s="58"/>
      <c r="P973" s="58"/>
    </row>
    <row r="974" spans="5:16" ht="12.75" x14ac:dyDescent="0.2">
      <c r="E974" s="117"/>
      <c r="F974" s="117"/>
      <c r="M974" s="58"/>
      <c r="P974" s="58"/>
    </row>
    <row r="975" spans="5:16" ht="12.75" x14ac:dyDescent="0.2">
      <c r="E975" s="117"/>
      <c r="F975" s="117"/>
      <c r="M975" s="58"/>
      <c r="P975" s="58"/>
    </row>
    <row r="976" spans="5:16" ht="12.75" x14ac:dyDescent="0.2">
      <c r="E976" s="117"/>
      <c r="F976" s="117"/>
      <c r="M976" s="58"/>
      <c r="P976" s="58"/>
    </row>
    <row r="977" spans="5:16" ht="12.75" x14ac:dyDescent="0.2">
      <c r="E977" s="117"/>
      <c r="F977" s="117"/>
      <c r="M977" s="58"/>
      <c r="P977" s="58"/>
    </row>
    <row r="978" spans="5:16" ht="12.75" x14ac:dyDescent="0.2">
      <c r="E978" s="117"/>
      <c r="F978" s="117"/>
      <c r="M978" s="58"/>
      <c r="P978" s="58"/>
    </row>
    <row r="979" spans="5:16" ht="12.75" x14ac:dyDescent="0.2">
      <c r="E979" s="117"/>
      <c r="F979" s="117"/>
      <c r="M979" s="58"/>
      <c r="P979" s="58"/>
    </row>
    <row r="980" spans="5:16" ht="12.75" x14ac:dyDescent="0.2">
      <c r="E980" s="117"/>
      <c r="F980" s="117"/>
      <c r="M980" s="58"/>
      <c r="P980" s="58"/>
    </row>
    <row r="981" spans="5:16" ht="12.75" x14ac:dyDescent="0.2">
      <c r="E981" s="117"/>
      <c r="F981" s="117"/>
      <c r="M981" s="58"/>
      <c r="P981" s="58"/>
    </row>
    <row r="982" spans="5:16" ht="12.75" x14ac:dyDescent="0.2">
      <c r="E982" s="117"/>
      <c r="F982" s="117"/>
      <c r="M982" s="58"/>
      <c r="P982" s="58"/>
    </row>
    <row r="983" spans="5:16" ht="12.75" x14ac:dyDescent="0.2">
      <c r="E983" s="117"/>
      <c r="F983" s="117"/>
      <c r="M983" s="58"/>
      <c r="P983" s="58"/>
    </row>
    <row r="984" spans="5:16" ht="12.75" x14ac:dyDescent="0.2">
      <c r="E984" s="117"/>
      <c r="F984" s="117"/>
      <c r="M984" s="58"/>
      <c r="P984" s="58"/>
    </row>
    <row r="985" spans="5:16" ht="12.75" x14ac:dyDescent="0.2">
      <c r="E985" s="117"/>
      <c r="F985" s="117"/>
      <c r="M985" s="58"/>
      <c r="P985" s="58"/>
    </row>
    <row r="986" spans="5:16" ht="12.75" x14ac:dyDescent="0.2">
      <c r="E986" s="117"/>
      <c r="F986" s="117"/>
      <c r="M986" s="58"/>
      <c r="P986" s="58"/>
    </row>
    <row r="987" spans="5:16" ht="12.75" x14ac:dyDescent="0.2">
      <c r="E987" s="117"/>
      <c r="F987" s="117"/>
      <c r="M987" s="58"/>
      <c r="P987" s="58"/>
    </row>
    <row r="988" spans="5:16" ht="12.75" x14ac:dyDescent="0.2">
      <c r="E988" s="117"/>
      <c r="F988" s="117"/>
      <c r="M988" s="58"/>
      <c r="P988" s="58"/>
    </row>
    <row r="989" spans="5:16" ht="12.75" x14ac:dyDescent="0.2">
      <c r="E989" s="117"/>
      <c r="F989" s="117"/>
      <c r="M989" s="58"/>
      <c r="P989" s="58"/>
    </row>
    <row r="990" spans="5:16" ht="12.75" x14ac:dyDescent="0.2">
      <c r="E990" s="117"/>
      <c r="F990" s="117"/>
      <c r="M990" s="58"/>
      <c r="P990" s="58"/>
    </row>
    <row r="991" spans="5:16" ht="12.75" x14ac:dyDescent="0.2">
      <c r="E991" s="117"/>
      <c r="F991" s="117"/>
      <c r="M991" s="58"/>
      <c r="P991" s="58"/>
    </row>
    <row r="992" spans="5:16" ht="12.75" x14ac:dyDescent="0.2">
      <c r="E992" s="117"/>
      <c r="F992" s="117"/>
      <c r="M992" s="58"/>
      <c r="P992" s="58"/>
    </row>
    <row r="993" spans="5:16" ht="12.75" x14ac:dyDescent="0.2">
      <c r="E993" s="117"/>
      <c r="F993" s="117"/>
      <c r="M993" s="58"/>
      <c r="P993" s="58"/>
    </row>
    <row r="994" spans="5:16" ht="12.75" x14ac:dyDescent="0.2">
      <c r="E994" s="117"/>
      <c r="F994" s="117"/>
      <c r="M994" s="58"/>
      <c r="P994" s="58"/>
    </row>
    <row r="995" spans="5:16" ht="12.75" x14ac:dyDescent="0.2">
      <c r="E995" s="117"/>
      <c r="F995" s="117"/>
      <c r="M995" s="58"/>
      <c r="P995" s="58"/>
    </row>
    <row r="996" spans="5:16" ht="12.75" x14ac:dyDescent="0.2">
      <c r="E996" s="117"/>
      <c r="F996" s="117"/>
      <c r="M996" s="58"/>
      <c r="P996" s="58"/>
    </row>
    <row r="997" spans="5:16" ht="12.75" x14ac:dyDescent="0.2">
      <c r="E997" s="117"/>
      <c r="F997" s="117"/>
      <c r="M997" s="58"/>
      <c r="P997" s="58"/>
    </row>
    <row r="998" spans="5:16" ht="12.75" x14ac:dyDescent="0.2">
      <c r="E998" s="117"/>
      <c r="F998" s="117"/>
      <c r="M998" s="58"/>
      <c r="P998" s="58"/>
    </row>
  </sheetData>
  <mergeCells count="961">
    <mergeCell ref="E719:F719"/>
    <mergeCell ref="E720:F720"/>
    <mergeCell ref="E721:F721"/>
    <mergeCell ref="E722:F722"/>
    <mergeCell ref="E723:F723"/>
    <mergeCell ref="E710:F710"/>
    <mergeCell ref="E711:F711"/>
    <mergeCell ref="E712:F712"/>
    <mergeCell ref="E713:F713"/>
    <mergeCell ref="E714:F714"/>
    <mergeCell ref="E715:F715"/>
    <mergeCell ref="E716:F716"/>
    <mergeCell ref="E717:F717"/>
    <mergeCell ref="E718:F718"/>
    <mergeCell ref="E701:F701"/>
    <mergeCell ref="E702:F702"/>
    <mergeCell ref="E703:F703"/>
    <mergeCell ref="E704:F704"/>
    <mergeCell ref="E705:F705"/>
    <mergeCell ref="E706:F706"/>
    <mergeCell ref="E707:F707"/>
    <mergeCell ref="E708:F708"/>
    <mergeCell ref="E709:F709"/>
    <mergeCell ref="E692:F692"/>
    <mergeCell ref="E693:F693"/>
    <mergeCell ref="E694:F694"/>
    <mergeCell ref="E695:F695"/>
    <mergeCell ref="E696:F696"/>
    <mergeCell ref="E697:F697"/>
    <mergeCell ref="E698:F698"/>
    <mergeCell ref="E699:F699"/>
    <mergeCell ref="E700:F700"/>
    <mergeCell ref="E683:F683"/>
    <mergeCell ref="E684:F684"/>
    <mergeCell ref="E685:F685"/>
    <mergeCell ref="E686:F686"/>
    <mergeCell ref="E687:F687"/>
    <mergeCell ref="E688:F688"/>
    <mergeCell ref="E689:F689"/>
    <mergeCell ref="E690:F690"/>
    <mergeCell ref="E691:F691"/>
    <mergeCell ref="E674:F674"/>
    <mergeCell ref="E675:F675"/>
    <mergeCell ref="E676:F676"/>
    <mergeCell ref="E677:F677"/>
    <mergeCell ref="E678:F678"/>
    <mergeCell ref="E679:F679"/>
    <mergeCell ref="E680:F680"/>
    <mergeCell ref="E681:F681"/>
    <mergeCell ref="E682:F682"/>
    <mergeCell ref="E665:F665"/>
    <mergeCell ref="E666:F666"/>
    <mergeCell ref="E667:F667"/>
    <mergeCell ref="E668:F668"/>
    <mergeCell ref="E669:F669"/>
    <mergeCell ref="E670:F670"/>
    <mergeCell ref="E671:F671"/>
    <mergeCell ref="E672:F672"/>
    <mergeCell ref="E673:F673"/>
    <mergeCell ref="E656:F656"/>
    <mergeCell ref="E657:F657"/>
    <mergeCell ref="E658:F658"/>
    <mergeCell ref="E659:F659"/>
    <mergeCell ref="E660:F660"/>
    <mergeCell ref="E661:F661"/>
    <mergeCell ref="E662:F662"/>
    <mergeCell ref="E663:F663"/>
    <mergeCell ref="E664:F664"/>
    <mergeCell ref="E647:F647"/>
    <mergeCell ref="E648:F648"/>
    <mergeCell ref="E649:F649"/>
    <mergeCell ref="E650:F650"/>
    <mergeCell ref="E651:F651"/>
    <mergeCell ref="E652:F652"/>
    <mergeCell ref="E653:F653"/>
    <mergeCell ref="E654:F654"/>
    <mergeCell ref="E655:F655"/>
    <mergeCell ref="E638:F638"/>
    <mergeCell ref="E639:F639"/>
    <mergeCell ref="E640:F640"/>
    <mergeCell ref="E641:F641"/>
    <mergeCell ref="E642:F642"/>
    <mergeCell ref="E643:F643"/>
    <mergeCell ref="E644:F644"/>
    <mergeCell ref="E645:F645"/>
    <mergeCell ref="E646:F646"/>
    <mergeCell ref="E629:F629"/>
    <mergeCell ref="E630:F630"/>
    <mergeCell ref="E631:F631"/>
    <mergeCell ref="E632:F632"/>
    <mergeCell ref="E633:F633"/>
    <mergeCell ref="E634:F634"/>
    <mergeCell ref="E635:F635"/>
    <mergeCell ref="E636:F636"/>
    <mergeCell ref="E637:F637"/>
    <mergeCell ref="E620:F620"/>
    <mergeCell ref="E621:F621"/>
    <mergeCell ref="E622:F622"/>
    <mergeCell ref="E623:F623"/>
    <mergeCell ref="E624:F624"/>
    <mergeCell ref="E625:F625"/>
    <mergeCell ref="E626:F626"/>
    <mergeCell ref="E627:F627"/>
    <mergeCell ref="E628:F628"/>
    <mergeCell ref="E611:F611"/>
    <mergeCell ref="E612:F612"/>
    <mergeCell ref="E613:F613"/>
    <mergeCell ref="E614:F614"/>
    <mergeCell ref="E615:F615"/>
    <mergeCell ref="E616:F616"/>
    <mergeCell ref="E617:F617"/>
    <mergeCell ref="E618:F618"/>
    <mergeCell ref="E619:F619"/>
    <mergeCell ref="E602:F602"/>
    <mergeCell ref="E603:F603"/>
    <mergeCell ref="E604:F604"/>
    <mergeCell ref="E605:F605"/>
    <mergeCell ref="E606:F606"/>
    <mergeCell ref="E607:F607"/>
    <mergeCell ref="E608:F608"/>
    <mergeCell ref="E609:F609"/>
    <mergeCell ref="E610:F610"/>
    <mergeCell ref="E593:F593"/>
    <mergeCell ref="E594:F594"/>
    <mergeCell ref="E595:F595"/>
    <mergeCell ref="E596:F596"/>
    <mergeCell ref="E597:F597"/>
    <mergeCell ref="E598:F598"/>
    <mergeCell ref="E599:F599"/>
    <mergeCell ref="E600:F600"/>
    <mergeCell ref="E601:F601"/>
    <mergeCell ref="E584:F584"/>
    <mergeCell ref="E585:F585"/>
    <mergeCell ref="E586:F586"/>
    <mergeCell ref="E587:F587"/>
    <mergeCell ref="E588:F588"/>
    <mergeCell ref="E589:F589"/>
    <mergeCell ref="E590:F590"/>
    <mergeCell ref="E591:F591"/>
    <mergeCell ref="E592:F592"/>
    <mergeCell ref="E575:F575"/>
    <mergeCell ref="E576:F576"/>
    <mergeCell ref="E577:F577"/>
    <mergeCell ref="E578:F578"/>
    <mergeCell ref="E579:F579"/>
    <mergeCell ref="E580:F580"/>
    <mergeCell ref="E581:F581"/>
    <mergeCell ref="E582:F582"/>
    <mergeCell ref="E583:F583"/>
    <mergeCell ref="E566:F566"/>
    <mergeCell ref="E567:F567"/>
    <mergeCell ref="E568:F568"/>
    <mergeCell ref="E569:F569"/>
    <mergeCell ref="E570:F570"/>
    <mergeCell ref="E571:F571"/>
    <mergeCell ref="E572:F572"/>
    <mergeCell ref="E573:F573"/>
    <mergeCell ref="E574:F574"/>
    <mergeCell ref="E557:F557"/>
    <mergeCell ref="E558:F558"/>
    <mergeCell ref="E559:F559"/>
    <mergeCell ref="E560:F560"/>
    <mergeCell ref="E561:F561"/>
    <mergeCell ref="E562:F562"/>
    <mergeCell ref="E563:F563"/>
    <mergeCell ref="E564:F564"/>
    <mergeCell ref="E565:F565"/>
    <mergeCell ref="E548:F548"/>
    <mergeCell ref="E549:F549"/>
    <mergeCell ref="E550:F550"/>
    <mergeCell ref="E551:F551"/>
    <mergeCell ref="E552:F552"/>
    <mergeCell ref="E553:F553"/>
    <mergeCell ref="E554:F554"/>
    <mergeCell ref="E555:F555"/>
    <mergeCell ref="E556:F556"/>
    <mergeCell ref="E539:F539"/>
    <mergeCell ref="E540:F540"/>
    <mergeCell ref="E541:F541"/>
    <mergeCell ref="E542:F542"/>
    <mergeCell ref="E543:F543"/>
    <mergeCell ref="E544:F544"/>
    <mergeCell ref="E545:F545"/>
    <mergeCell ref="E546:F546"/>
    <mergeCell ref="E547:F547"/>
    <mergeCell ref="E530:F530"/>
    <mergeCell ref="E531:F531"/>
    <mergeCell ref="E532:F532"/>
    <mergeCell ref="E533:F533"/>
    <mergeCell ref="E534:F534"/>
    <mergeCell ref="E535:F535"/>
    <mergeCell ref="E536:F536"/>
    <mergeCell ref="E537:F537"/>
    <mergeCell ref="E538:F538"/>
    <mergeCell ref="E521:F521"/>
    <mergeCell ref="E522:F522"/>
    <mergeCell ref="E523:F523"/>
    <mergeCell ref="E524:F524"/>
    <mergeCell ref="E525:F525"/>
    <mergeCell ref="E526:F526"/>
    <mergeCell ref="E527:F527"/>
    <mergeCell ref="E528:F528"/>
    <mergeCell ref="E529:F529"/>
    <mergeCell ref="E512:F512"/>
    <mergeCell ref="E513:F513"/>
    <mergeCell ref="E514:F514"/>
    <mergeCell ref="E515:F515"/>
    <mergeCell ref="E516:F516"/>
    <mergeCell ref="E517:F517"/>
    <mergeCell ref="E518:F518"/>
    <mergeCell ref="E519:F519"/>
    <mergeCell ref="E520:F520"/>
    <mergeCell ref="E503:F503"/>
    <mergeCell ref="E504:F504"/>
    <mergeCell ref="E505:F505"/>
    <mergeCell ref="E506:F506"/>
    <mergeCell ref="E507:F507"/>
    <mergeCell ref="E508:F508"/>
    <mergeCell ref="E509:F509"/>
    <mergeCell ref="E510:F510"/>
    <mergeCell ref="E511:F511"/>
    <mergeCell ref="E494:F494"/>
    <mergeCell ref="E495:F495"/>
    <mergeCell ref="E496:F496"/>
    <mergeCell ref="E497:F497"/>
    <mergeCell ref="E498:F498"/>
    <mergeCell ref="E499:F499"/>
    <mergeCell ref="E500:F500"/>
    <mergeCell ref="E501:F501"/>
    <mergeCell ref="E502:F502"/>
    <mergeCell ref="E485:F485"/>
    <mergeCell ref="E486:F486"/>
    <mergeCell ref="E487:F487"/>
    <mergeCell ref="E488:F488"/>
    <mergeCell ref="E489:F489"/>
    <mergeCell ref="E490:F490"/>
    <mergeCell ref="E491:F491"/>
    <mergeCell ref="E492:F492"/>
    <mergeCell ref="E493:F493"/>
    <mergeCell ref="E476:F476"/>
    <mergeCell ref="E477:F477"/>
    <mergeCell ref="E478:F478"/>
    <mergeCell ref="E479:F479"/>
    <mergeCell ref="E480:F480"/>
    <mergeCell ref="E481:F481"/>
    <mergeCell ref="E482:F482"/>
    <mergeCell ref="E483:F483"/>
    <mergeCell ref="E484:F484"/>
    <mergeCell ref="E467:F467"/>
    <mergeCell ref="E468:F468"/>
    <mergeCell ref="E469:F469"/>
    <mergeCell ref="E470:F470"/>
    <mergeCell ref="E471:F471"/>
    <mergeCell ref="E472:F472"/>
    <mergeCell ref="E473:F473"/>
    <mergeCell ref="E474:F474"/>
    <mergeCell ref="E475:F475"/>
    <mergeCell ref="E458:F458"/>
    <mergeCell ref="E459:F459"/>
    <mergeCell ref="E460:F460"/>
    <mergeCell ref="E461:F461"/>
    <mergeCell ref="E462:F462"/>
    <mergeCell ref="E463:F463"/>
    <mergeCell ref="E464:F464"/>
    <mergeCell ref="E465:F465"/>
    <mergeCell ref="E466:F466"/>
    <mergeCell ref="E449:F449"/>
    <mergeCell ref="E450:F450"/>
    <mergeCell ref="E451:F451"/>
    <mergeCell ref="E452:F452"/>
    <mergeCell ref="E453:F453"/>
    <mergeCell ref="E454:F454"/>
    <mergeCell ref="E455:F455"/>
    <mergeCell ref="E456:F456"/>
    <mergeCell ref="E457:F457"/>
    <mergeCell ref="E440:F440"/>
    <mergeCell ref="E441:F441"/>
    <mergeCell ref="E442:F442"/>
    <mergeCell ref="E443:F443"/>
    <mergeCell ref="E444:F444"/>
    <mergeCell ref="E445:F445"/>
    <mergeCell ref="E446:F446"/>
    <mergeCell ref="E447:F447"/>
    <mergeCell ref="E448:F448"/>
    <mergeCell ref="E431:F431"/>
    <mergeCell ref="E432:F432"/>
    <mergeCell ref="E433:F433"/>
    <mergeCell ref="E434:F434"/>
    <mergeCell ref="E435:F435"/>
    <mergeCell ref="E436:F436"/>
    <mergeCell ref="E437:F437"/>
    <mergeCell ref="E438:F438"/>
    <mergeCell ref="E439:F439"/>
    <mergeCell ref="E422:F422"/>
    <mergeCell ref="E423:F423"/>
    <mergeCell ref="E424:F424"/>
    <mergeCell ref="E425:F425"/>
    <mergeCell ref="E426:F426"/>
    <mergeCell ref="E427:F427"/>
    <mergeCell ref="E428:F428"/>
    <mergeCell ref="E429:F429"/>
    <mergeCell ref="E430:F430"/>
    <mergeCell ref="E413:F413"/>
    <mergeCell ref="E414:F414"/>
    <mergeCell ref="E415:F415"/>
    <mergeCell ref="E416:F416"/>
    <mergeCell ref="E417:F417"/>
    <mergeCell ref="E418:F418"/>
    <mergeCell ref="E419:F419"/>
    <mergeCell ref="E420:F420"/>
    <mergeCell ref="E421:F421"/>
    <mergeCell ref="E962:F962"/>
    <mergeCell ref="E963:F963"/>
    <mergeCell ref="E964:F964"/>
    <mergeCell ref="E965:F965"/>
    <mergeCell ref="E966:F966"/>
    <mergeCell ref="E967:F967"/>
    <mergeCell ref="E968:F968"/>
    <mergeCell ref="E381:F381"/>
    <mergeCell ref="E382:F382"/>
    <mergeCell ref="E383:F383"/>
    <mergeCell ref="E384:F384"/>
    <mergeCell ref="E385:F385"/>
    <mergeCell ref="E386:F386"/>
    <mergeCell ref="E387:F387"/>
    <mergeCell ref="E388:F388"/>
    <mergeCell ref="E389:F389"/>
    <mergeCell ref="E390:F390"/>
    <mergeCell ref="E391:F391"/>
    <mergeCell ref="E392:F392"/>
    <mergeCell ref="E393:F393"/>
    <mergeCell ref="E394:F394"/>
    <mergeCell ref="E395:F395"/>
    <mergeCell ref="E396:F396"/>
    <mergeCell ref="E397:F397"/>
    <mergeCell ref="E953:F953"/>
    <mergeCell ref="E954:F954"/>
    <mergeCell ref="E955:F955"/>
    <mergeCell ref="E956:F956"/>
    <mergeCell ref="E957:F957"/>
    <mergeCell ref="E958:F958"/>
    <mergeCell ref="E959:F959"/>
    <mergeCell ref="E960:F960"/>
    <mergeCell ref="E961:F961"/>
    <mergeCell ref="E944:F944"/>
    <mergeCell ref="E945:F945"/>
    <mergeCell ref="E946:F946"/>
    <mergeCell ref="E947:F947"/>
    <mergeCell ref="E948:F948"/>
    <mergeCell ref="E949:F949"/>
    <mergeCell ref="E950:F950"/>
    <mergeCell ref="E951:F951"/>
    <mergeCell ref="E952:F952"/>
    <mergeCell ref="E935:F935"/>
    <mergeCell ref="E936:F936"/>
    <mergeCell ref="E937:F937"/>
    <mergeCell ref="E938:F938"/>
    <mergeCell ref="E939:F939"/>
    <mergeCell ref="E940:F940"/>
    <mergeCell ref="E941:F941"/>
    <mergeCell ref="E942:F942"/>
    <mergeCell ref="E943:F943"/>
    <mergeCell ref="E988:F988"/>
    <mergeCell ref="E989:F989"/>
    <mergeCell ref="E997:F997"/>
    <mergeCell ref="E998:F998"/>
    <mergeCell ref="E990:F990"/>
    <mergeCell ref="E991:F991"/>
    <mergeCell ref="E992:F992"/>
    <mergeCell ref="E993:F993"/>
    <mergeCell ref="E994:F994"/>
    <mergeCell ref="E995:F995"/>
    <mergeCell ref="E996:F996"/>
    <mergeCell ref="E979:F979"/>
    <mergeCell ref="E980:F980"/>
    <mergeCell ref="E981:F981"/>
    <mergeCell ref="E982:F982"/>
    <mergeCell ref="E983:F983"/>
    <mergeCell ref="E984:F984"/>
    <mergeCell ref="E985:F985"/>
    <mergeCell ref="E986:F986"/>
    <mergeCell ref="E987:F987"/>
    <mergeCell ref="E970:F970"/>
    <mergeCell ref="E971:F971"/>
    <mergeCell ref="E972:F972"/>
    <mergeCell ref="E973:F973"/>
    <mergeCell ref="E974:F974"/>
    <mergeCell ref="E975:F975"/>
    <mergeCell ref="E976:F976"/>
    <mergeCell ref="E977:F977"/>
    <mergeCell ref="E978:F978"/>
    <mergeCell ref="E912:F912"/>
    <mergeCell ref="E913:F913"/>
    <mergeCell ref="E914:F914"/>
    <mergeCell ref="E915:F915"/>
    <mergeCell ref="E916:F916"/>
    <mergeCell ref="E917:F917"/>
    <mergeCell ref="E918:F918"/>
    <mergeCell ref="E919:F919"/>
    <mergeCell ref="E969:F969"/>
    <mergeCell ref="E920:F920"/>
    <mergeCell ref="E921:F921"/>
    <mergeCell ref="E922:F922"/>
    <mergeCell ref="E923:F923"/>
    <mergeCell ref="E924:F924"/>
    <mergeCell ref="E925:F925"/>
    <mergeCell ref="E926:F926"/>
    <mergeCell ref="E927:F927"/>
    <mergeCell ref="E928:F928"/>
    <mergeCell ref="E929:F929"/>
    <mergeCell ref="E930:F930"/>
    <mergeCell ref="E931:F931"/>
    <mergeCell ref="E932:F932"/>
    <mergeCell ref="E933:F933"/>
    <mergeCell ref="E934:F934"/>
    <mergeCell ref="E903:F903"/>
    <mergeCell ref="E904:F904"/>
    <mergeCell ref="E905:F905"/>
    <mergeCell ref="E906:F906"/>
    <mergeCell ref="E907:F907"/>
    <mergeCell ref="E908:F908"/>
    <mergeCell ref="E909:F909"/>
    <mergeCell ref="E910:F910"/>
    <mergeCell ref="E911:F911"/>
    <mergeCell ref="E894:F894"/>
    <mergeCell ref="E895:F895"/>
    <mergeCell ref="E896:F896"/>
    <mergeCell ref="E897:F897"/>
    <mergeCell ref="E898:F898"/>
    <mergeCell ref="E899:F899"/>
    <mergeCell ref="E900:F900"/>
    <mergeCell ref="E901:F901"/>
    <mergeCell ref="E902:F902"/>
    <mergeCell ref="E885:F885"/>
    <mergeCell ref="E886:F886"/>
    <mergeCell ref="E887:F887"/>
    <mergeCell ref="E888:F888"/>
    <mergeCell ref="E889:F889"/>
    <mergeCell ref="E890:F890"/>
    <mergeCell ref="E891:F891"/>
    <mergeCell ref="E892:F892"/>
    <mergeCell ref="E893:F893"/>
    <mergeCell ref="E876:F876"/>
    <mergeCell ref="E877:F877"/>
    <mergeCell ref="E878:F878"/>
    <mergeCell ref="E879:F879"/>
    <mergeCell ref="E880:F880"/>
    <mergeCell ref="E881:F881"/>
    <mergeCell ref="E882:F882"/>
    <mergeCell ref="E883:F883"/>
    <mergeCell ref="E884:F884"/>
    <mergeCell ref="E867:F867"/>
    <mergeCell ref="E868:F868"/>
    <mergeCell ref="E869:F869"/>
    <mergeCell ref="E870:F870"/>
    <mergeCell ref="E871:F871"/>
    <mergeCell ref="E872:F872"/>
    <mergeCell ref="E873:F873"/>
    <mergeCell ref="E874:F874"/>
    <mergeCell ref="E875:F875"/>
    <mergeCell ref="E858:F858"/>
    <mergeCell ref="E859:F859"/>
    <mergeCell ref="E860:F860"/>
    <mergeCell ref="E861:F861"/>
    <mergeCell ref="E862:F862"/>
    <mergeCell ref="E863:F863"/>
    <mergeCell ref="E864:F864"/>
    <mergeCell ref="E865:F865"/>
    <mergeCell ref="E866:F866"/>
    <mergeCell ref="E849:F849"/>
    <mergeCell ref="E850:F850"/>
    <mergeCell ref="E851:F851"/>
    <mergeCell ref="E852:F852"/>
    <mergeCell ref="E853:F853"/>
    <mergeCell ref="E854:F854"/>
    <mergeCell ref="E855:F855"/>
    <mergeCell ref="E856:F856"/>
    <mergeCell ref="E857:F857"/>
    <mergeCell ref="E840:F840"/>
    <mergeCell ref="E841:F841"/>
    <mergeCell ref="E842:F842"/>
    <mergeCell ref="E843:F843"/>
    <mergeCell ref="E844:F844"/>
    <mergeCell ref="E845:F845"/>
    <mergeCell ref="E846:F846"/>
    <mergeCell ref="E847:F847"/>
    <mergeCell ref="E848:F848"/>
    <mergeCell ref="E831:F831"/>
    <mergeCell ref="E832:F832"/>
    <mergeCell ref="E833:F833"/>
    <mergeCell ref="E834:F834"/>
    <mergeCell ref="E835:F835"/>
    <mergeCell ref="E836:F836"/>
    <mergeCell ref="E837:F837"/>
    <mergeCell ref="E838:F838"/>
    <mergeCell ref="E839:F839"/>
    <mergeCell ref="E822:F822"/>
    <mergeCell ref="E823:F823"/>
    <mergeCell ref="E824:F824"/>
    <mergeCell ref="E825:F825"/>
    <mergeCell ref="E826:F826"/>
    <mergeCell ref="E827:F827"/>
    <mergeCell ref="E828:F828"/>
    <mergeCell ref="E829:F829"/>
    <mergeCell ref="E830:F830"/>
    <mergeCell ref="E813:F813"/>
    <mergeCell ref="E814:F814"/>
    <mergeCell ref="E815:F815"/>
    <mergeCell ref="E816:F816"/>
    <mergeCell ref="E817:F817"/>
    <mergeCell ref="E818:F818"/>
    <mergeCell ref="E819:F819"/>
    <mergeCell ref="E820:F820"/>
    <mergeCell ref="E821:F821"/>
    <mergeCell ref="E804:F804"/>
    <mergeCell ref="E805:F805"/>
    <mergeCell ref="E806:F806"/>
    <mergeCell ref="E807:F807"/>
    <mergeCell ref="E808:F808"/>
    <mergeCell ref="E809:F809"/>
    <mergeCell ref="E810:F810"/>
    <mergeCell ref="E811:F811"/>
    <mergeCell ref="E812:F812"/>
    <mergeCell ref="E795:F795"/>
    <mergeCell ref="E796:F796"/>
    <mergeCell ref="E797:F797"/>
    <mergeCell ref="E798:F798"/>
    <mergeCell ref="E799:F799"/>
    <mergeCell ref="E800:F800"/>
    <mergeCell ref="E801:F801"/>
    <mergeCell ref="E802:F802"/>
    <mergeCell ref="E803:F803"/>
    <mergeCell ref="E786:F786"/>
    <mergeCell ref="E787:F787"/>
    <mergeCell ref="E788:F788"/>
    <mergeCell ref="E789:F789"/>
    <mergeCell ref="E790:F790"/>
    <mergeCell ref="E791:F791"/>
    <mergeCell ref="E792:F792"/>
    <mergeCell ref="E793:F793"/>
    <mergeCell ref="E794:F794"/>
    <mergeCell ref="E777:F777"/>
    <mergeCell ref="E778:F778"/>
    <mergeCell ref="E779:F779"/>
    <mergeCell ref="E780:F780"/>
    <mergeCell ref="E781:F781"/>
    <mergeCell ref="E782:F782"/>
    <mergeCell ref="E783:F783"/>
    <mergeCell ref="E784:F784"/>
    <mergeCell ref="E785:F785"/>
    <mergeCell ref="E768:F768"/>
    <mergeCell ref="E769:F769"/>
    <mergeCell ref="E770:F770"/>
    <mergeCell ref="E771:F771"/>
    <mergeCell ref="E772:F772"/>
    <mergeCell ref="E773:F773"/>
    <mergeCell ref="E774:F774"/>
    <mergeCell ref="E775:F775"/>
    <mergeCell ref="E776:F776"/>
    <mergeCell ref="E759:F759"/>
    <mergeCell ref="E760:F760"/>
    <mergeCell ref="E761:F761"/>
    <mergeCell ref="E762:F762"/>
    <mergeCell ref="E763:F763"/>
    <mergeCell ref="E764:F764"/>
    <mergeCell ref="E765:F765"/>
    <mergeCell ref="E766:F766"/>
    <mergeCell ref="E767:F767"/>
    <mergeCell ref="E750:F750"/>
    <mergeCell ref="E751:F751"/>
    <mergeCell ref="E752:F752"/>
    <mergeCell ref="E753:F753"/>
    <mergeCell ref="E754:F754"/>
    <mergeCell ref="E755:F755"/>
    <mergeCell ref="E756:F756"/>
    <mergeCell ref="E757:F757"/>
    <mergeCell ref="E758:F758"/>
    <mergeCell ref="E741:F741"/>
    <mergeCell ref="E742:F742"/>
    <mergeCell ref="E743:F743"/>
    <mergeCell ref="E744:F744"/>
    <mergeCell ref="E745:F745"/>
    <mergeCell ref="E746:F746"/>
    <mergeCell ref="E747:F747"/>
    <mergeCell ref="E748:F748"/>
    <mergeCell ref="E749:F749"/>
    <mergeCell ref="E732:F732"/>
    <mergeCell ref="E733:F733"/>
    <mergeCell ref="E734:F734"/>
    <mergeCell ref="E735:F735"/>
    <mergeCell ref="E736:F736"/>
    <mergeCell ref="E737:F737"/>
    <mergeCell ref="E738:F738"/>
    <mergeCell ref="E739:F739"/>
    <mergeCell ref="E740:F740"/>
    <mergeCell ref="E380:F380"/>
    <mergeCell ref="E724:F724"/>
    <mergeCell ref="E725:F725"/>
    <mergeCell ref="E726:F726"/>
    <mergeCell ref="E727:F727"/>
    <mergeCell ref="E728:F728"/>
    <mergeCell ref="E729:F729"/>
    <mergeCell ref="E730:F730"/>
    <mergeCell ref="E731:F731"/>
    <mergeCell ref="E398:F398"/>
    <mergeCell ref="E399:F399"/>
    <mergeCell ref="E400:F400"/>
    <mergeCell ref="E401:F401"/>
    <mergeCell ref="E402:F402"/>
    <mergeCell ref="E403:F403"/>
    <mergeCell ref="E404:F404"/>
    <mergeCell ref="E405:F405"/>
    <mergeCell ref="E406:F406"/>
    <mergeCell ref="E407:F407"/>
    <mergeCell ref="E408:F408"/>
    <mergeCell ref="E409:F409"/>
    <mergeCell ref="E410:F410"/>
    <mergeCell ref="E411:F411"/>
    <mergeCell ref="E412:F412"/>
    <mergeCell ref="E371:F371"/>
    <mergeCell ref="E372:F372"/>
    <mergeCell ref="E373:F373"/>
    <mergeCell ref="E374:F374"/>
    <mergeCell ref="E375:F375"/>
    <mergeCell ref="E376:F376"/>
    <mergeCell ref="E377:F377"/>
    <mergeCell ref="E378:F378"/>
    <mergeCell ref="E379:F379"/>
    <mergeCell ref="E362:F362"/>
    <mergeCell ref="E363:F363"/>
    <mergeCell ref="E364:F364"/>
    <mergeCell ref="E365:F365"/>
    <mergeCell ref="E366:F366"/>
    <mergeCell ref="E367:F367"/>
    <mergeCell ref="E368:F368"/>
    <mergeCell ref="E369:F369"/>
    <mergeCell ref="E370:F370"/>
    <mergeCell ref="E353:F353"/>
    <mergeCell ref="E354:F354"/>
    <mergeCell ref="E355:F355"/>
    <mergeCell ref="E356:F356"/>
    <mergeCell ref="E357:F357"/>
    <mergeCell ref="E358:F358"/>
    <mergeCell ref="E359:F359"/>
    <mergeCell ref="E360:F360"/>
    <mergeCell ref="E361:F361"/>
    <mergeCell ref="E344:F344"/>
    <mergeCell ref="E345:F345"/>
    <mergeCell ref="E346:F346"/>
    <mergeCell ref="E347:F347"/>
    <mergeCell ref="E348:F348"/>
    <mergeCell ref="E349:F349"/>
    <mergeCell ref="E350:F350"/>
    <mergeCell ref="E351:F351"/>
    <mergeCell ref="E352:F352"/>
    <mergeCell ref="E335:F335"/>
    <mergeCell ref="E336:F336"/>
    <mergeCell ref="E337:F337"/>
    <mergeCell ref="E338:F338"/>
    <mergeCell ref="E339:F339"/>
    <mergeCell ref="E340:F340"/>
    <mergeCell ref="E341:F341"/>
    <mergeCell ref="E342:F342"/>
    <mergeCell ref="E343:F343"/>
    <mergeCell ref="E326:F326"/>
    <mergeCell ref="E327:F327"/>
    <mergeCell ref="E328:F328"/>
    <mergeCell ref="E329:F329"/>
    <mergeCell ref="E330:F330"/>
    <mergeCell ref="E331:F331"/>
    <mergeCell ref="E332:F332"/>
    <mergeCell ref="E333:F333"/>
    <mergeCell ref="E334:F334"/>
    <mergeCell ref="E317:F317"/>
    <mergeCell ref="E318:F318"/>
    <mergeCell ref="E319:F319"/>
    <mergeCell ref="E320:F320"/>
    <mergeCell ref="E321:F321"/>
    <mergeCell ref="E322:F322"/>
    <mergeCell ref="E323:F323"/>
    <mergeCell ref="E324:F324"/>
    <mergeCell ref="E325:F325"/>
    <mergeCell ref="E308:F308"/>
    <mergeCell ref="E309:F309"/>
    <mergeCell ref="E310:F310"/>
    <mergeCell ref="E311:F311"/>
    <mergeCell ref="E312:F312"/>
    <mergeCell ref="E313:F313"/>
    <mergeCell ref="E314:F314"/>
    <mergeCell ref="E315:F315"/>
    <mergeCell ref="E316:F316"/>
    <mergeCell ref="E299:F299"/>
    <mergeCell ref="E300:F300"/>
    <mergeCell ref="E301:F301"/>
    <mergeCell ref="E302:F302"/>
    <mergeCell ref="E303:F303"/>
    <mergeCell ref="E304:F304"/>
    <mergeCell ref="E305:F305"/>
    <mergeCell ref="E306:F306"/>
    <mergeCell ref="E307:F307"/>
    <mergeCell ref="E290:F290"/>
    <mergeCell ref="E291:F291"/>
    <mergeCell ref="E292:F292"/>
    <mergeCell ref="E293:F293"/>
    <mergeCell ref="E294:F294"/>
    <mergeCell ref="E295:F295"/>
    <mergeCell ref="E296:F296"/>
    <mergeCell ref="E297:F297"/>
    <mergeCell ref="E298:F298"/>
    <mergeCell ref="E281:F281"/>
    <mergeCell ref="E282:F282"/>
    <mergeCell ref="E283:F283"/>
    <mergeCell ref="E284:F284"/>
    <mergeCell ref="E285:F285"/>
    <mergeCell ref="E286:F286"/>
    <mergeCell ref="E287:F287"/>
    <mergeCell ref="E288:F288"/>
    <mergeCell ref="E289:F289"/>
    <mergeCell ref="E272:F272"/>
    <mergeCell ref="E273:F273"/>
    <mergeCell ref="E274:F274"/>
    <mergeCell ref="E275:F275"/>
    <mergeCell ref="E276:F276"/>
    <mergeCell ref="E277:F277"/>
    <mergeCell ref="E278:F278"/>
    <mergeCell ref="E279:F279"/>
    <mergeCell ref="E280:F280"/>
    <mergeCell ref="E263:F263"/>
    <mergeCell ref="E264:F264"/>
    <mergeCell ref="E265:F265"/>
    <mergeCell ref="E266:F266"/>
    <mergeCell ref="E267:F267"/>
    <mergeCell ref="E268:F268"/>
    <mergeCell ref="E269:F269"/>
    <mergeCell ref="E270:F270"/>
    <mergeCell ref="E271:F271"/>
    <mergeCell ref="E254:F254"/>
    <mergeCell ref="E255:F255"/>
    <mergeCell ref="E256:F256"/>
    <mergeCell ref="E257:F257"/>
    <mergeCell ref="E258:F258"/>
    <mergeCell ref="E259:F259"/>
    <mergeCell ref="E260:F260"/>
    <mergeCell ref="E261:F261"/>
    <mergeCell ref="E262:F262"/>
    <mergeCell ref="E245:F245"/>
    <mergeCell ref="E246:F246"/>
    <mergeCell ref="E247:F247"/>
    <mergeCell ref="E248:F248"/>
    <mergeCell ref="E249:F249"/>
    <mergeCell ref="E250:F250"/>
    <mergeCell ref="E251:F251"/>
    <mergeCell ref="E252:F252"/>
    <mergeCell ref="E253:F253"/>
    <mergeCell ref="E236:F236"/>
    <mergeCell ref="E237:F237"/>
    <mergeCell ref="E238:F238"/>
    <mergeCell ref="E239:F239"/>
    <mergeCell ref="E240:F240"/>
    <mergeCell ref="E241:F241"/>
    <mergeCell ref="E242:F242"/>
    <mergeCell ref="E243:F243"/>
    <mergeCell ref="E244:F244"/>
    <mergeCell ref="E227:F227"/>
    <mergeCell ref="E228:F228"/>
    <mergeCell ref="E229:F229"/>
    <mergeCell ref="E230:F230"/>
    <mergeCell ref="E231:F231"/>
    <mergeCell ref="E232:F232"/>
    <mergeCell ref="E233:F233"/>
    <mergeCell ref="E234:F234"/>
    <mergeCell ref="E235:F235"/>
    <mergeCell ref="E218:F218"/>
    <mergeCell ref="E219:F219"/>
    <mergeCell ref="E220:F220"/>
    <mergeCell ref="E221:F221"/>
    <mergeCell ref="E222:F222"/>
    <mergeCell ref="E223:F223"/>
    <mergeCell ref="E224:F224"/>
    <mergeCell ref="E225:F225"/>
    <mergeCell ref="E226:F226"/>
    <mergeCell ref="E209:F209"/>
    <mergeCell ref="E210:F210"/>
    <mergeCell ref="E211:F211"/>
    <mergeCell ref="E212:F212"/>
    <mergeCell ref="E213:F213"/>
    <mergeCell ref="E214:F214"/>
    <mergeCell ref="E215:F215"/>
    <mergeCell ref="E216:F216"/>
    <mergeCell ref="E217:F217"/>
    <mergeCell ref="E200:F200"/>
    <mergeCell ref="E201:F201"/>
    <mergeCell ref="E202:F202"/>
    <mergeCell ref="E203:F203"/>
    <mergeCell ref="E204:F204"/>
    <mergeCell ref="E205:F205"/>
    <mergeCell ref="E206:F206"/>
    <mergeCell ref="E207:F207"/>
    <mergeCell ref="E208:F208"/>
    <mergeCell ref="E191:F191"/>
    <mergeCell ref="E192:F192"/>
    <mergeCell ref="E193:F193"/>
    <mergeCell ref="E194:F194"/>
    <mergeCell ref="E195:F195"/>
    <mergeCell ref="E196:F196"/>
    <mergeCell ref="E197:F197"/>
    <mergeCell ref="E198:F198"/>
    <mergeCell ref="E199:F199"/>
    <mergeCell ref="E182:F182"/>
    <mergeCell ref="E183:F183"/>
    <mergeCell ref="E184:F184"/>
    <mergeCell ref="E185:F185"/>
    <mergeCell ref="E186:F186"/>
    <mergeCell ref="E187:F187"/>
    <mergeCell ref="E188:F188"/>
    <mergeCell ref="E189:F189"/>
    <mergeCell ref="E190:F190"/>
    <mergeCell ref="E173:F173"/>
    <mergeCell ref="E174:F174"/>
    <mergeCell ref="E175:F175"/>
    <mergeCell ref="E176:F176"/>
    <mergeCell ref="E177:F177"/>
    <mergeCell ref="E178:F178"/>
    <mergeCell ref="E179:F179"/>
    <mergeCell ref="E180:F180"/>
    <mergeCell ref="E181:F181"/>
    <mergeCell ref="E164:F164"/>
    <mergeCell ref="E165:F165"/>
    <mergeCell ref="E166:F166"/>
    <mergeCell ref="E167:F167"/>
    <mergeCell ref="E168:F168"/>
    <mergeCell ref="E169:F169"/>
    <mergeCell ref="E170:F170"/>
    <mergeCell ref="E171:F171"/>
    <mergeCell ref="E172:F172"/>
    <mergeCell ref="E155:F155"/>
    <mergeCell ref="E156:F156"/>
    <mergeCell ref="E157:F157"/>
    <mergeCell ref="E158:F158"/>
    <mergeCell ref="E159:F159"/>
    <mergeCell ref="E160:F160"/>
    <mergeCell ref="E161:F161"/>
    <mergeCell ref="E162:F162"/>
    <mergeCell ref="E163:F163"/>
    <mergeCell ref="E146:F146"/>
    <mergeCell ref="E147:F147"/>
    <mergeCell ref="E148:F148"/>
    <mergeCell ref="E149:F149"/>
    <mergeCell ref="E150:F150"/>
    <mergeCell ref="E151:F151"/>
    <mergeCell ref="E152:F152"/>
    <mergeCell ref="E153:F153"/>
    <mergeCell ref="E154:F154"/>
    <mergeCell ref="E137:F137"/>
    <mergeCell ref="E138:F138"/>
    <mergeCell ref="E139:F139"/>
    <mergeCell ref="E140:F140"/>
    <mergeCell ref="E141:F141"/>
    <mergeCell ref="E142:F142"/>
    <mergeCell ref="E143:F143"/>
    <mergeCell ref="E144:F144"/>
    <mergeCell ref="E145:F145"/>
    <mergeCell ref="E128:F128"/>
    <mergeCell ref="E129:F129"/>
    <mergeCell ref="E130:F130"/>
    <mergeCell ref="E131:F131"/>
    <mergeCell ref="E132:F132"/>
    <mergeCell ref="E133:F133"/>
    <mergeCell ref="E134:F134"/>
    <mergeCell ref="E135:F135"/>
    <mergeCell ref="E136:F136"/>
    <mergeCell ref="E119:F119"/>
    <mergeCell ref="E120:F120"/>
    <mergeCell ref="E121:F121"/>
    <mergeCell ref="E122:F122"/>
    <mergeCell ref="E123:F123"/>
    <mergeCell ref="E124:F124"/>
    <mergeCell ref="E125:F125"/>
    <mergeCell ref="E126:F126"/>
    <mergeCell ref="E127:F127"/>
    <mergeCell ref="E110:F110"/>
    <mergeCell ref="E111:F111"/>
    <mergeCell ref="E112:F112"/>
    <mergeCell ref="E113:F113"/>
    <mergeCell ref="E114:F114"/>
    <mergeCell ref="E115:F115"/>
    <mergeCell ref="E116:F116"/>
    <mergeCell ref="E117:F117"/>
    <mergeCell ref="E118:F118"/>
    <mergeCell ref="E101:F101"/>
    <mergeCell ref="E102:F102"/>
    <mergeCell ref="E103:F103"/>
    <mergeCell ref="E104:F104"/>
    <mergeCell ref="E105:F105"/>
    <mergeCell ref="E106:F106"/>
    <mergeCell ref="E107:F107"/>
    <mergeCell ref="E108:F108"/>
    <mergeCell ref="E109:F109"/>
    <mergeCell ref="E92:F92"/>
    <mergeCell ref="E93:F93"/>
    <mergeCell ref="E94:F94"/>
    <mergeCell ref="E95:F95"/>
    <mergeCell ref="E96:F96"/>
    <mergeCell ref="E97:F97"/>
    <mergeCell ref="E98:F98"/>
    <mergeCell ref="E99:F99"/>
    <mergeCell ref="E100:F100"/>
    <mergeCell ref="E83:F83"/>
    <mergeCell ref="E84:F84"/>
    <mergeCell ref="E85:F85"/>
    <mergeCell ref="E86:F86"/>
    <mergeCell ref="E87:F87"/>
    <mergeCell ref="E88:F88"/>
    <mergeCell ref="E89:F89"/>
    <mergeCell ref="E90:F90"/>
    <mergeCell ref="E91:F91"/>
    <mergeCell ref="E74:F74"/>
    <mergeCell ref="E75:F75"/>
    <mergeCell ref="E76:F76"/>
    <mergeCell ref="E77:F77"/>
    <mergeCell ref="E78:F78"/>
    <mergeCell ref="E79:F79"/>
    <mergeCell ref="E80:F80"/>
    <mergeCell ref="E81:F81"/>
    <mergeCell ref="E82:F82"/>
    <mergeCell ref="E65:F65"/>
    <mergeCell ref="E66:F66"/>
    <mergeCell ref="E67:F67"/>
    <mergeCell ref="E68:F68"/>
    <mergeCell ref="E69:F69"/>
    <mergeCell ref="E70:F70"/>
    <mergeCell ref="E71:F71"/>
    <mergeCell ref="E72:F72"/>
    <mergeCell ref="E73:F73"/>
    <mergeCell ref="E56:F56"/>
    <mergeCell ref="E57:F57"/>
    <mergeCell ref="E58:F58"/>
    <mergeCell ref="E59:F59"/>
    <mergeCell ref="E60:F60"/>
    <mergeCell ref="E61:F61"/>
    <mergeCell ref="E62:F62"/>
    <mergeCell ref="E63:F63"/>
    <mergeCell ref="E64:F64"/>
    <mergeCell ref="E47:F47"/>
    <mergeCell ref="E48:F48"/>
    <mergeCell ref="E49:F49"/>
    <mergeCell ref="E50:F50"/>
    <mergeCell ref="E51:F51"/>
    <mergeCell ref="E52:F52"/>
    <mergeCell ref="E53:F53"/>
    <mergeCell ref="E54:F54"/>
    <mergeCell ref="E55:F55"/>
    <mergeCell ref="C4:G4"/>
    <mergeCell ref="C5:G5"/>
    <mergeCell ref="C6:G6"/>
    <mergeCell ref="C7:G7"/>
    <mergeCell ref="C8:G8"/>
    <mergeCell ref="C9:G9"/>
    <mergeCell ref="C10:G10"/>
    <mergeCell ref="C11:G11"/>
    <mergeCell ref="E46:F46"/>
  </mergeCells>
  <conditionalFormatting sqref="J1:X998">
    <cfRule type="expression" dxfId="6" priority="2">
      <formula>AND(ISBLANK(J1), NOT(ISBLANK(I1)))</formula>
    </cfRule>
  </conditionalFormatting>
  <conditionalFormatting sqref="Y1:Z16">
    <cfRule type="expression" dxfId="5" priority="1">
      <formula>AND(ISBLANK(Y1), NOT(ISBLANK(W1)))</formula>
    </cfRule>
  </conditionalFormatting>
  <dataValidations count="4">
    <dataValidation type="list" allowBlank="1" sqref="N2:N18" xr:uid="{00000000-0002-0000-0500-000000000000}">
      <formula1>"Functionality,Integration,Environment"</formula1>
    </dataValidation>
    <dataValidation type="list" allowBlank="1" showErrorMessage="1" sqref="O2:O18" xr:uid="{00000000-0002-0000-0500-000001000000}">
      <formula1>"Functional,Non-functional"</formula1>
    </dataValidation>
    <dataValidation type="list" allowBlank="1" sqref="P2:P18" xr:uid="{00000000-0002-0000-0500-000002000000}">
      <formula1>"Different Paths,Round Trip,Invariant,Idempotence,Structural Induction,Hard to Prove Easy to Verify,Test Oracle,Mutation"</formula1>
    </dataValidation>
    <dataValidation type="list" allowBlank="1" sqref="S2:S18" xr:uid="{00000000-0002-0000-0500-000003000000}">
      <formula1>"Numerical,Character,String,Boolean,List,Tuple,Dictionary,Arbitrary,SUT Instance"</formula1>
    </dataValidation>
  </dataValidations>
  <pageMargins left="0.7" right="0.7" top="0.75" bottom="0.75" header="0.3" footer="0.3"/>
  <tableParts count="2">
    <tablePart r:id="rId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outlinePr summaryBelow="0" summaryRight="0"/>
  </sheetPr>
  <dimension ref="A1:AC986"/>
  <sheetViews>
    <sheetView workbookViewId="0">
      <pane ySplit="1" topLeftCell="A2" activePane="bottomLeft" state="frozen"/>
      <selection pane="bottomLeft" activeCell="B3" sqref="B3"/>
    </sheetView>
  </sheetViews>
  <sheetFormatPr defaultColWidth="12.5703125" defaultRowHeight="15.75" customHeight="1" x14ac:dyDescent="0.2"/>
  <cols>
    <col min="1" max="1" width="3.42578125" customWidth="1"/>
    <col min="2" max="2" width="22.42578125" customWidth="1"/>
    <col min="3" max="3" width="21.42578125" customWidth="1"/>
    <col min="4" max="4" width="17.7109375" customWidth="1"/>
    <col min="5" max="5" width="18.42578125" customWidth="1"/>
    <col min="6" max="6" width="12.140625" customWidth="1"/>
    <col min="7" max="7" width="21" customWidth="1"/>
    <col min="8" max="8" width="14.5703125" customWidth="1"/>
    <col min="9" max="9" width="19.140625" customWidth="1"/>
    <col min="10" max="10" width="40.42578125" customWidth="1"/>
    <col min="11" max="11" width="38.5703125" customWidth="1"/>
    <col min="12" max="12" width="15.7109375" customWidth="1"/>
    <col min="13" max="13" width="34.7109375" customWidth="1"/>
    <col min="14" max="14" width="22.28515625" customWidth="1"/>
    <col min="15" max="15" width="19.42578125" customWidth="1"/>
    <col min="16" max="16" width="23.42578125" customWidth="1"/>
    <col min="17" max="17" width="17.140625" customWidth="1"/>
    <col min="18" max="18" width="22.85546875" customWidth="1"/>
    <col min="19" max="19" width="16.5703125" customWidth="1"/>
    <col min="21" max="21" width="14.28515625" customWidth="1"/>
    <col min="22" max="22" width="16.140625" customWidth="1"/>
    <col min="24" max="24" width="21.42578125" customWidth="1"/>
    <col min="25" max="25" width="20.5703125" customWidth="1"/>
    <col min="26" max="26" width="66.7109375" customWidth="1"/>
  </cols>
  <sheetData>
    <row r="1" spans="1:29" ht="51.75" customHeight="1" x14ac:dyDescent="0.2">
      <c r="A1" s="26"/>
      <c r="B1" s="27" t="s">
        <v>32</v>
      </c>
      <c r="C1" s="28" t="s">
        <v>33</v>
      </c>
      <c r="D1" s="28" t="s">
        <v>34</v>
      </c>
      <c r="E1" s="28" t="s">
        <v>35</v>
      </c>
      <c r="F1" s="29" t="s">
        <v>36</v>
      </c>
      <c r="G1" s="30" t="s">
        <v>37</v>
      </c>
      <c r="H1" s="26"/>
      <c r="I1" s="27" t="s">
        <v>38</v>
      </c>
      <c r="J1" s="28" t="s">
        <v>171</v>
      </c>
      <c r="K1" s="28" t="s">
        <v>40</v>
      </c>
      <c r="L1" s="28" t="s">
        <v>41</v>
      </c>
      <c r="M1" s="28" t="s">
        <v>42</v>
      </c>
      <c r="N1" s="28" t="s">
        <v>43</v>
      </c>
      <c r="O1" s="28" t="s">
        <v>44</v>
      </c>
      <c r="P1" s="28" t="s">
        <v>45</v>
      </c>
      <c r="Q1" s="28" t="s">
        <v>46</v>
      </c>
      <c r="R1" s="28" t="s">
        <v>47</v>
      </c>
      <c r="S1" s="84" t="s">
        <v>48</v>
      </c>
      <c r="T1" s="28" t="s">
        <v>49</v>
      </c>
      <c r="U1" s="28" t="s">
        <v>50</v>
      </c>
      <c r="V1" s="28" t="s">
        <v>51</v>
      </c>
      <c r="W1" s="28" t="s">
        <v>52</v>
      </c>
      <c r="X1" s="28" t="s">
        <v>53</v>
      </c>
      <c r="Y1" s="29" t="s">
        <v>54</v>
      </c>
      <c r="Z1" s="30" t="s">
        <v>55</v>
      </c>
      <c r="AA1" s="26"/>
      <c r="AB1" s="26"/>
      <c r="AC1" s="26"/>
    </row>
    <row r="2" spans="1:29" ht="38.25" x14ac:dyDescent="0.2">
      <c r="B2" s="68" t="str">
        <f>HYPERLINK("https://archive.ph/rNkjS", "googleapis/java-storage")</f>
        <v>googleapis/java-storage</v>
      </c>
      <c r="C2" s="69" t="s">
        <v>172</v>
      </c>
      <c r="D2" s="70" t="s">
        <v>173</v>
      </c>
      <c r="E2" s="70" t="str">
        <f>SUM(I:I) &amp; "/1286 (" &amp; TEXT(SUM(I:I)/1286*100, "0.00") &amp; "%) (without integration tests)"</f>
        <v>24/1286 (002%) (without integration tests)</v>
      </c>
      <c r="F2" s="70" t="s">
        <v>174</v>
      </c>
      <c r="G2" s="71" t="s">
        <v>175</v>
      </c>
      <c r="I2" s="35">
        <v>1</v>
      </c>
      <c r="J2" s="85" t="s">
        <v>176</v>
      </c>
      <c r="K2" s="72" t="str">
        <f t="shared" ref="K2:K3" si="0">HYPERLINK("https://archive.ph/igRn3", "BlobIdPropertyTest.java")</f>
        <v>BlobIdPropertyTest.java</v>
      </c>
      <c r="L2" s="37">
        <v>1</v>
      </c>
      <c r="M2" s="36" t="s">
        <v>177</v>
      </c>
      <c r="N2" s="9" t="s">
        <v>62</v>
      </c>
      <c r="O2" s="9" t="s">
        <v>63</v>
      </c>
      <c r="P2" s="38" t="s">
        <v>21</v>
      </c>
      <c r="Q2" s="37" t="s">
        <v>66</v>
      </c>
      <c r="R2" s="36" t="s">
        <v>178</v>
      </c>
      <c r="S2" s="86" t="s">
        <v>72</v>
      </c>
      <c r="T2" s="37" t="s">
        <v>61</v>
      </c>
      <c r="U2" s="37" t="s">
        <v>61</v>
      </c>
      <c r="V2" s="37" t="s">
        <v>61</v>
      </c>
      <c r="W2" s="37" t="s">
        <v>66</v>
      </c>
      <c r="X2" s="37" t="s">
        <v>66</v>
      </c>
      <c r="Y2" s="87" t="s">
        <v>67</v>
      </c>
      <c r="Z2" s="47" t="s">
        <v>179</v>
      </c>
      <c r="AA2" s="40"/>
      <c r="AB2" s="40"/>
      <c r="AC2" s="40"/>
    </row>
    <row r="3" spans="1:29" ht="51" x14ac:dyDescent="0.2">
      <c r="A3" s="26"/>
      <c r="B3" s="26"/>
      <c r="C3" s="26"/>
      <c r="D3" s="26"/>
      <c r="E3" s="26"/>
      <c r="F3" s="26"/>
      <c r="I3" s="41">
        <v>1</v>
      </c>
      <c r="J3" s="88" t="s">
        <v>180</v>
      </c>
      <c r="K3" s="75" t="str">
        <f t="shared" si="0"/>
        <v>BlobIdPropertyTest.java</v>
      </c>
      <c r="L3" s="43">
        <v>1</v>
      </c>
      <c r="M3" s="42" t="s">
        <v>177</v>
      </c>
      <c r="N3" s="17" t="s">
        <v>62</v>
      </c>
      <c r="O3" s="17" t="s">
        <v>63</v>
      </c>
      <c r="P3" s="44" t="s">
        <v>181</v>
      </c>
      <c r="Q3" s="43" t="s">
        <v>66</v>
      </c>
      <c r="R3" s="42" t="s">
        <v>178</v>
      </c>
      <c r="S3" s="89" t="s">
        <v>72</v>
      </c>
      <c r="T3" s="43" t="s">
        <v>61</v>
      </c>
      <c r="U3" s="43" t="s">
        <v>61</v>
      </c>
      <c r="V3" s="43" t="s">
        <v>61</v>
      </c>
      <c r="W3" s="43" t="s">
        <v>66</v>
      </c>
      <c r="X3" s="43" t="s">
        <v>66</v>
      </c>
      <c r="Y3" s="90" t="s">
        <v>67</v>
      </c>
      <c r="Z3" s="45" t="s">
        <v>179</v>
      </c>
    </row>
    <row r="4" spans="1:29" ht="63.75" x14ac:dyDescent="0.2">
      <c r="A4" s="26"/>
      <c r="B4" s="91" t="s">
        <v>45</v>
      </c>
      <c r="C4" s="128" t="s">
        <v>74</v>
      </c>
      <c r="D4" s="111"/>
      <c r="E4" s="111"/>
      <c r="F4" s="111"/>
      <c r="G4" s="112"/>
      <c r="I4" s="35">
        <v>3</v>
      </c>
      <c r="J4" s="85" t="s">
        <v>182</v>
      </c>
      <c r="K4" s="92" t="str">
        <f t="shared" ref="K4:K5" si="1">HYPERLINK("https://github.com/googleapis/java-storage/blob/10cd32d51aa061304b5b4d0d632a2eed694cd1d6/google-cloud-storage/src/test/java/com/google/cloud/storage/BaseConvertablePropertyTest.java", "BaseConvertablePropertyTest.java")</f>
        <v>BaseConvertablePropertyTest.java</v>
      </c>
      <c r="L4" s="37">
        <v>1</v>
      </c>
      <c r="M4" s="36" t="s">
        <v>183</v>
      </c>
      <c r="N4" s="9" t="s">
        <v>62</v>
      </c>
      <c r="O4" s="9" t="s">
        <v>63</v>
      </c>
      <c r="P4" s="38" t="s">
        <v>21</v>
      </c>
      <c r="Q4" s="37" t="s">
        <v>66</v>
      </c>
      <c r="R4" s="36" t="s">
        <v>184</v>
      </c>
      <c r="S4" s="86" t="s">
        <v>72</v>
      </c>
      <c r="T4" s="37" t="s">
        <v>66</v>
      </c>
      <c r="U4" s="37" t="s">
        <v>66</v>
      </c>
      <c r="V4" s="37" t="s">
        <v>61</v>
      </c>
      <c r="W4" s="37" t="s">
        <v>66</v>
      </c>
      <c r="X4" s="37" t="s">
        <v>66</v>
      </c>
      <c r="Y4" s="87" t="s">
        <v>67</v>
      </c>
      <c r="Z4" s="47" t="s">
        <v>185</v>
      </c>
    </row>
    <row r="5" spans="1:29" ht="63.75" x14ac:dyDescent="0.2">
      <c r="A5" s="26"/>
      <c r="B5" s="93" t="s">
        <v>30</v>
      </c>
      <c r="C5" s="129" t="s">
        <v>80</v>
      </c>
      <c r="D5" s="114"/>
      <c r="E5" s="114"/>
      <c r="F5" s="114"/>
      <c r="G5" s="115"/>
      <c r="I5" s="41">
        <v>3</v>
      </c>
      <c r="J5" s="88" t="s">
        <v>186</v>
      </c>
      <c r="K5" s="94" t="str">
        <f t="shared" si="1"/>
        <v>BaseConvertablePropertyTest.java</v>
      </c>
      <c r="L5" s="43">
        <v>1</v>
      </c>
      <c r="M5" s="42" t="s">
        <v>177</v>
      </c>
      <c r="N5" s="17" t="s">
        <v>62</v>
      </c>
      <c r="O5" s="17" t="s">
        <v>63</v>
      </c>
      <c r="P5" s="44" t="s">
        <v>181</v>
      </c>
      <c r="Q5" s="43" t="s">
        <v>66</v>
      </c>
      <c r="R5" s="42" t="s">
        <v>184</v>
      </c>
      <c r="S5" s="89" t="s">
        <v>72</v>
      </c>
      <c r="T5" s="43" t="s">
        <v>66</v>
      </c>
      <c r="U5" s="43" t="s">
        <v>66</v>
      </c>
      <c r="V5" s="43" t="s">
        <v>61</v>
      </c>
      <c r="W5" s="43" t="s">
        <v>66</v>
      </c>
      <c r="X5" s="43" t="s">
        <v>66</v>
      </c>
      <c r="Y5" s="90" t="s">
        <v>67</v>
      </c>
      <c r="Z5" s="45" t="s">
        <v>185</v>
      </c>
    </row>
    <row r="6" spans="1:29" ht="25.5" x14ac:dyDescent="0.2">
      <c r="A6" s="26"/>
      <c r="B6" s="95" t="s">
        <v>21</v>
      </c>
      <c r="C6" s="130" t="s">
        <v>81</v>
      </c>
      <c r="D6" s="117"/>
      <c r="E6" s="117"/>
      <c r="F6" s="117"/>
      <c r="G6" s="118"/>
      <c r="I6" s="35">
        <v>1</v>
      </c>
      <c r="J6" s="85" t="s">
        <v>187</v>
      </c>
      <c r="K6" s="92" t="str">
        <f>HYPERLINK("https://github.com/googleapis/java-storage/blob/10cd32d51aa061304b5b4d0d632a2eed694cd1d6/google-cloud-storage/src/test/java/com/google/cloud/storage/DurationCodecPropertyTest.java", "DurationCodecPropertyTest.java")</f>
        <v>DurationCodecPropertyTest.java</v>
      </c>
      <c r="L6" s="37">
        <v>1</v>
      </c>
      <c r="M6" s="36" t="s">
        <v>183</v>
      </c>
      <c r="N6" s="9" t="s">
        <v>62</v>
      </c>
      <c r="O6" s="9" t="s">
        <v>63</v>
      </c>
      <c r="P6" s="38" t="s">
        <v>21</v>
      </c>
      <c r="Q6" s="37" t="s">
        <v>66</v>
      </c>
      <c r="R6" s="36" t="s">
        <v>188</v>
      </c>
      <c r="S6" s="86" t="s">
        <v>72</v>
      </c>
      <c r="T6" s="37" t="s">
        <v>61</v>
      </c>
      <c r="U6" s="37" t="s">
        <v>61</v>
      </c>
      <c r="V6" s="37" t="s">
        <v>61</v>
      </c>
      <c r="W6" s="37" t="s">
        <v>66</v>
      </c>
      <c r="X6" s="37" t="s">
        <v>66</v>
      </c>
      <c r="Y6" s="87" t="s">
        <v>67</v>
      </c>
      <c r="Z6" s="96" t="s">
        <v>59</v>
      </c>
    </row>
    <row r="7" spans="1:29" ht="51" x14ac:dyDescent="0.2">
      <c r="A7" s="26"/>
      <c r="B7" s="97" t="s">
        <v>18</v>
      </c>
      <c r="C7" s="131" t="s">
        <v>83</v>
      </c>
      <c r="D7" s="117"/>
      <c r="E7" s="117"/>
      <c r="F7" s="117"/>
      <c r="G7" s="118"/>
      <c r="I7" s="41">
        <v>1</v>
      </c>
      <c r="J7" s="88" t="s">
        <v>189</v>
      </c>
      <c r="K7" s="94" t="str">
        <f>HYPERLINK("https://github.com/googleapis/java-storage/blob/10cd32d51aa061304b5b4d0d632a2eed694cd1d6/google-cloud-storage/src/test/java/com/google/cloud/storage/Crc32cUtilityPropertyTest.java", "Crc32cUtilityPropertyTest.java")</f>
        <v>Crc32cUtilityPropertyTest.java</v>
      </c>
      <c r="L7" s="43">
        <v>1</v>
      </c>
      <c r="M7" s="42" t="s">
        <v>66</v>
      </c>
      <c r="N7" s="17" t="s">
        <v>62</v>
      </c>
      <c r="O7" s="17" t="s">
        <v>63</v>
      </c>
      <c r="P7" s="44" t="s">
        <v>190</v>
      </c>
      <c r="Q7" s="43" t="s">
        <v>66</v>
      </c>
      <c r="R7" s="42" t="s">
        <v>191</v>
      </c>
      <c r="S7" s="89" t="s">
        <v>192</v>
      </c>
      <c r="T7" s="43" t="s">
        <v>66</v>
      </c>
      <c r="U7" s="43" t="s">
        <v>66</v>
      </c>
      <c r="V7" s="43" t="s">
        <v>61</v>
      </c>
      <c r="W7" s="43" t="s">
        <v>66</v>
      </c>
      <c r="X7" s="43" t="s">
        <v>66</v>
      </c>
      <c r="Y7" s="90" t="s">
        <v>67</v>
      </c>
      <c r="Z7" s="98" t="s">
        <v>59</v>
      </c>
    </row>
    <row r="8" spans="1:29" ht="25.5" x14ac:dyDescent="0.2">
      <c r="A8" s="26"/>
      <c r="B8" s="95" t="s">
        <v>24</v>
      </c>
      <c r="C8" s="130" t="s">
        <v>89</v>
      </c>
      <c r="D8" s="117"/>
      <c r="E8" s="117"/>
      <c r="F8" s="117"/>
      <c r="G8" s="118"/>
      <c r="I8" s="35">
        <v>1</v>
      </c>
      <c r="J8" s="85" t="s">
        <v>193</v>
      </c>
      <c r="K8" s="37" t="str">
        <f>HYPERLINK("", "TimestampCodecPropertyTest.java")</f>
        <v>TimestampCodecPropertyTest.java</v>
      </c>
      <c r="L8" s="37">
        <v>1</v>
      </c>
      <c r="M8" s="36" t="s">
        <v>183</v>
      </c>
      <c r="N8" s="9" t="s">
        <v>62</v>
      </c>
      <c r="O8" s="9" t="s">
        <v>63</v>
      </c>
      <c r="P8" s="38" t="s">
        <v>21</v>
      </c>
      <c r="Q8" s="37" t="s">
        <v>66</v>
      </c>
      <c r="R8" s="36" t="s">
        <v>194</v>
      </c>
      <c r="S8" s="86" t="s">
        <v>72</v>
      </c>
      <c r="T8" s="37" t="s">
        <v>66</v>
      </c>
      <c r="U8" s="37" t="s">
        <v>61</v>
      </c>
      <c r="V8" s="37" t="s">
        <v>61</v>
      </c>
      <c r="W8" s="37" t="s">
        <v>66</v>
      </c>
      <c r="X8" s="37" t="s">
        <v>66</v>
      </c>
      <c r="Y8" s="87" t="s">
        <v>67</v>
      </c>
      <c r="Z8" s="96" t="s">
        <v>59</v>
      </c>
    </row>
    <row r="9" spans="1:29" ht="25.5" x14ac:dyDescent="0.2">
      <c r="A9" s="26"/>
      <c r="B9" s="97" t="s">
        <v>28</v>
      </c>
      <c r="C9" s="131" t="s">
        <v>91</v>
      </c>
      <c r="D9" s="117"/>
      <c r="E9" s="117"/>
      <c r="F9" s="117"/>
      <c r="G9" s="118"/>
      <c r="I9" s="41">
        <v>1</v>
      </c>
      <c r="J9" s="88" t="s">
        <v>195</v>
      </c>
      <c r="K9" s="43" t="str">
        <f>HYPERLINK("", "DateTimeCodecPropertyTest.java")</f>
        <v>DateTimeCodecPropertyTest.java</v>
      </c>
      <c r="L9" s="43">
        <v>1</v>
      </c>
      <c r="M9" s="42" t="s">
        <v>183</v>
      </c>
      <c r="N9" s="17" t="s">
        <v>62</v>
      </c>
      <c r="O9" s="17" t="s">
        <v>63</v>
      </c>
      <c r="P9" s="44" t="s">
        <v>21</v>
      </c>
      <c r="Q9" s="43" t="s">
        <v>66</v>
      </c>
      <c r="R9" s="42" t="s">
        <v>196</v>
      </c>
      <c r="S9" s="89" t="s">
        <v>196</v>
      </c>
      <c r="T9" s="43" t="s">
        <v>61</v>
      </c>
      <c r="U9" s="43" t="s">
        <v>61</v>
      </c>
      <c r="V9" s="43" t="s">
        <v>61</v>
      </c>
      <c r="W9" s="43" t="s">
        <v>66</v>
      </c>
      <c r="X9" s="43" t="s">
        <v>66</v>
      </c>
      <c r="Y9" s="90" t="s">
        <v>197</v>
      </c>
      <c r="Z9" s="98" t="s">
        <v>59</v>
      </c>
    </row>
    <row r="10" spans="1:29" ht="51" x14ac:dyDescent="0.2">
      <c r="A10" s="26"/>
      <c r="B10" s="95" t="s">
        <v>31</v>
      </c>
      <c r="C10" s="130" t="s">
        <v>94</v>
      </c>
      <c r="D10" s="117"/>
      <c r="E10" s="117"/>
      <c r="F10" s="117"/>
      <c r="G10" s="118"/>
      <c r="I10" s="35">
        <v>1</v>
      </c>
      <c r="J10" s="85" t="s">
        <v>198</v>
      </c>
      <c r="K10" s="37" t="str">
        <f>HYPERLINK("", "StorageV2ProtoUtilsTest.java")</f>
        <v>StorageV2ProtoUtilsTest.java</v>
      </c>
      <c r="L10" s="37">
        <v>3</v>
      </c>
      <c r="M10" s="36" t="s">
        <v>199</v>
      </c>
      <c r="N10" s="9" t="s">
        <v>62</v>
      </c>
      <c r="O10" s="9" t="s">
        <v>63</v>
      </c>
      <c r="P10" s="38" t="s">
        <v>18</v>
      </c>
      <c r="Q10" s="37" t="s">
        <v>61</v>
      </c>
      <c r="R10" s="36" t="s">
        <v>200</v>
      </c>
      <c r="S10" s="86" t="s">
        <v>72</v>
      </c>
      <c r="T10" s="37" t="s">
        <v>61</v>
      </c>
      <c r="U10" s="37" t="s">
        <v>61</v>
      </c>
      <c r="V10" s="37" t="s">
        <v>61</v>
      </c>
      <c r="W10" s="37" t="s">
        <v>66</v>
      </c>
      <c r="X10" s="37" t="s">
        <v>66</v>
      </c>
      <c r="Y10" s="87" t="s">
        <v>137</v>
      </c>
      <c r="Z10" s="96" t="s">
        <v>201</v>
      </c>
    </row>
    <row r="11" spans="1:29" ht="38.25" x14ac:dyDescent="0.2">
      <c r="B11" s="99" t="s">
        <v>26</v>
      </c>
      <c r="C11" s="132" t="s">
        <v>100</v>
      </c>
      <c r="D11" s="121"/>
      <c r="E11" s="121"/>
      <c r="F11" s="121"/>
      <c r="G11" s="122"/>
      <c r="I11" s="41">
        <v>1</v>
      </c>
      <c r="J11" s="88" t="s">
        <v>202</v>
      </c>
      <c r="K11" s="43" t="str">
        <f>HYPERLINK("", "ChunkSegmenterTest.java")</f>
        <v>ChunkSegmenterTest.java</v>
      </c>
      <c r="L11" s="43">
        <v>3</v>
      </c>
      <c r="M11" s="42" t="s">
        <v>203</v>
      </c>
      <c r="N11" s="17" t="s">
        <v>62</v>
      </c>
      <c r="O11" s="17" t="s">
        <v>63</v>
      </c>
      <c r="P11" s="44" t="s">
        <v>18</v>
      </c>
      <c r="Q11" s="43" t="s">
        <v>66</v>
      </c>
      <c r="R11" s="42" t="s">
        <v>204</v>
      </c>
      <c r="S11" s="89" t="s">
        <v>72</v>
      </c>
      <c r="T11" s="43" t="s">
        <v>61</v>
      </c>
      <c r="U11" s="43" t="s">
        <v>61</v>
      </c>
      <c r="V11" s="43" t="s">
        <v>61</v>
      </c>
      <c r="W11" s="43" t="s">
        <v>66</v>
      </c>
      <c r="X11" s="43" t="s">
        <v>66</v>
      </c>
      <c r="Y11" s="90" t="s">
        <v>67</v>
      </c>
      <c r="Z11" s="98" t="s">
        <v>59</v>
      </c>
    </row>
    <row r="12" spans="1:29" ht="63.75" x14ac:dyDescent="0.2">
      <c r="D12" s="6"/>
      <c r="E12" s="6"/>
      <c r="F12" s="6"/>
      <c r="G12" s="6"/>
      <c r="I12" s="35">
        <v>1</v>
      </c>
      <c r="J12" s="85" t="s">
        <v>205</v>
      </c>
      <c r="K12" s="37" t="str">
        <f>HYPERLINK("", "ITSyncingFileChannelTest.java")</f>
        <v>ITSyncingFileChannelTest.java</v>
      </c>
      <c r="L12" s="37">
        <v>3</v>
      </c>
      <c r="M12" s="36" t="s">
        <v>66</v>
      </c>
      <c r="N12" s="9" t="s">
        <v>62</v>
      </c>
      <c r="O12" s="9" t="s">
        <v>63</v>
      </c>
      <c r="P12" s="38" t="s">
        <v>15</v>
      </c>
      <c r="Q12" s="37" t="s">
        <v>66</v>
      </c>
      <c r="R12" s="36" t="s">
        <v>206</v>
      </c>
      <c r="S12" s="86" t="s">
        <v>72</v>
      </c>
      <c r="T12" s="37" t="s">
        <v>61</v>
      </c>
      <c r="U12" s="37" t="s">
        <v>61</v>
      </c>
      <c r="V12" s="37" t="s">
        <v>66</v>
      </c>
      <c r="W12" s="37" t="s">
        <v>66</v>
      </c>
      <c r="X12" s="37" t="s">
        <v>66</v>
      </c>
      <c r="Y12" s="87" t="s">
        <v>67</v>
      </c>
      <c r="Z12" s="96" t="s">
        <v>207</v>
      </c>
    </row>
    <row r="13" spans="1:29" ht="63.75" x14ac:dyDescent="0.2">
      <c r="D13" s="6"/>
      <c r="E13" s="6"/>
      <c r="F13" s="6"/>
      <c r="G13" s="6"/>
      <c r="I13" s="41">
        <v>1</v>
      </c>
      <c r="J13" s="88" t="s">
        <v>208</v>
      </c>
      <c r="K13" s="43" t="str">
        <f t="shared" ref="K13:K14" si="2">HYPERLINK("", "RewindableContentPropertyTest.java")</f>
        <v>RewindableContentPropertyTest.java</v>
      </c>
      <c r="L13" s="43">
        <v>2</v>
      </c>
      <c r="M13" s="42" t="s">
        <v>209</v>
      </c>
      <c r="N13" s="17" t="s">
        <v>62</v>
      </c>
      <c r="O13" s="17" t="s">
        <v>63</v>
      </c>
      <c r="P13" s="44" t="s">
        <v>15</v>
      </c>
      <c r="Q13" s="43" t="s">
        <v>66</v>
      </c>
      <c r="R13" s="42" t="s">
        <v>210</v>
      </c>
      <c r="S13" s="89" t="s">
        <v>72</v>
      </c>
      <c r="T13" s="43" t="s">
        <v>61</v>
      </c>
      <c r="U13" s="43" t="s">
        <v>61</v>
      </c>
      <c r="V13" s="43" t="s">
        <v>66</v>
      </c>
      <c r="W13" s="43" t="s">
        <v>66</v>
      </c>
      <c r="X13" s="43" t="s">
        <v>61</v>
      </c>
      <c r="Y13" s="90" t="s">
        <v>67</v>
      </c>
      <c r="Z13" s="98" t="s">
        <v>211</v>
      </c>
    </row>
    <row r="14" spans="1:29" ht="51" x14ac:dyDescent="0.5">
      <c r="C14" s="83"/>
      <c r="D14" s="6"/>
      <c r="E14" s="6"/>
      <c r="F14" s="6"/>
      <c r="G14" s="6"/>
      <c r="I14" s="35">
        <v>1</v>
      </c>
      <c r="J14" s="85" t="s">
        <v>212</v>
      </c>
      <c r="K14" s="37" t="str">
        <f t="shared" si="2"/>
        <v>RewindableContentPropertyTest.java</v>
      </c>
      <c r="L14" s="37">
        <v>4</v>
      </c>
      <c r="M14" s="36" t="s">
        <v>61</v>
      </c>
      <c r="N14" s="9" t="s">
        <v>62</v>
      </c>
      <c r="O14" s="9" t="s">
        <v>63</v>
      </c>
      <c r="P14" s="38" t="s">
        <v>213</v>
      </c>
      <c r="Q14" s="37" t="s">
        <v>66</v>
      </c>
      <c r="R14" s="36" t="s">
        <v>214</v>
      </c>
      <c r="S14" s="86" t="s">
        <v>72</v>
      </c>
      <c r="T14" s="37" t="s">
        <v>61</v>
      </c>
      <c r="U14" s="37" t="s">
        <v>61</v>
      </c>
      <c r="V14" s="37" t="s">
        <v>61</v>
      </c>
      <c r="W14" s="37" t="s">
        <v>66</v>
      </c>
      <c r="X14" s="37" t="s">
        <v>61</v>
      </c>
      <c r="Y14" s="87" t="s">
        <v>67</v>
      </c>
      <c r="Z14" s="96" t="s">
        <v>215</v>
      </c>
    </row>
    <row r="15" spans="1:29" ht="38.25" x14ac:dyDescent="0.2">
      <c r="D15" s="6"/>
      <c r="E15" s="6"/>
      <c r="F15" s="6"/>
      <c r="G15" s="6"/>
      <c r="I15" s="41">
        <v>1</v>
      </c>
      <c r="J15" s="88" t="s">
        <v>216</v>
      </c>
      <c r="K15" s="42" t="str">
        <f>HYPERLINK("", "ITSyncAndUploadUnbufferedWritableByteChannelPropertyTest.java
")</f>
        <v xml:space="preserve">ITSyncAndUploadUnbufferedWritableByteChannelPropertyTest.java
</v>
      </c>
      <c r="L15" s="43">
        <v>4</v>
      </c>
      <c r="M15" s="42" t="s">
        <v>61</v>
      </c>
      <c r="N15" s="17" t="s">
        <v>62</v>
      </c>
      <c r="O15" s="17" t="s">
        <v>63</v>
      </c>
      <c r="P15" s="44" t="s">
        <v>217</v>
      </c>
      <c r="Q15" s="43" t="s">
        <v>66</v>
      </c>
      <c r="R15" s="42" t="s">
        <v>218</v>
      </c>
      <c r="S15" s="89" t="s">
        <v>72</v>
      </c>
      <c r="T15" s="43" t="s">
        <v>61</v>
      </c>
      <c r="U15" s="43" t="s">
        <v>61</v>
      </c>
      <c r="V15" s="43" t="s">
        <v>61</v>
      </c>
      <c r="W15" s="43" t="s">
        <v>66</v>
      </c>
      <c r="X15" s="43" t="s">
        <v>66</v>
      </c>
      <c r="Y15" s="90">
        <v>25</v>
      </c>
      <c r="Z15" s="98" t="s">
        <v>219</v>
      </c>
    </row>
    <row r="16" spans="1:29" ht="38.25" x14ac:dyDescent="0.2">
      <c r="D16" s="6"/>
      <c r="E16" s="6"/>
      <c r="F16" s="6"/>
      <c r="G16" s="6"/>
      <c r="I16" s="35">
        <v>1</v>
      </c>
      <c r="J16" s="85" t="s">
        <v>220</v>
      </c>
      <c r="K16" s="100" t="str">
        <f t="shared" ref="K16:K17" si="3">HYPERLINK("https://github.com/googleapis/java-storage/blob/b1628dddb5ba10192974487f2ee17e19a8dc40e6/google-cloud-storage/src/test/java/com/google/cloud/storage/MinFlushBufferedWritableByteChannelTest.java#L63", "MinFlushBufferedWritableByteChannelTest.java")</f>
        <v>MinFlushBufferedWritableByteChannelTest.java</v>
      </c>
      <c r="L16" s="37">
        <v>4</v>
      </c>
      <c r="M16" s="36" t="s">
        <v>61</v>
      </c>
      <c r="N16" s="9" t="s">
        <v>62</v>
      </c>
      <c r="O16" s="9" t="s">
        <v>63</v>
      </c>
      <c r="P16" s="38" t="s">
        <v>190</v>
      </c>
      <c r="Q16" s="37" t="s">
        <v>66</v>
      </c>
      <c r="R16" s="36" t="s">
        <v>221</v>
      </c>
      <c r="S16" s="86" t="s">
        <v>72</v>
      </c>
      <c r="T16" s="37" t="s">
        <v>61</v>
      </c>
      <c r="U16" s="37" t="s">
        <v>61</v>
      </c>
      <c r="V16" s="37" t="s">
        <v>61</v>
      </c>
      <c r="W16" s="37" t="s">
        <v>66</v>
      </c>
      <c r="X16" s="37" t="s">
        <v>61</v>
      </c>
      <c r="Y16" s="87" t="s">
        <v>67</v>
      </c>
      <c r="Z16" s="96" t="s">
        <v>59</v>
      </c>
    </row>
    <row r="17" spans="4:29" ht="38.25" x14ac:dyDescent="0.2">
      <c r="D17" s="6"/>
      <c r="E17" s="6"/>
      <c r="F17" s="6"/>
      <c r="G17" s="6"/>
      <c r="I17" s="41">
        <v>1</v>
      </c>
      <c r="J17" s="88" t="s">
        <v>222</v>
      </c>
      <c r="K17" s="101" t="str">
        <f t="shared" si="3"/>
        <v>MinFlushBufferedWritableByteChannelTest.java</v>
      </c>
      <c r="L17" s="43">
        <v>2</v>
      </c>
      <c r="M17" s="42" t="s">
        <v>66</v>
      </c>
      <c r="N17" s="17" t="s">
        <v>62</v>
      </c>
      <c r="O17" s="17" t="s">
        <v>63</v>
      </c>
      <c r="P17" s="44" t="s">
        <v>223</v>
      </c>
      <c r="Q17" s="43" t="s">
        <v>66</v>
      </c>
      <c r="R17" s="42" t="s">
        <v>221</v>
      </c>
      <c r="S17" s="89" t="s">
        <v>72</v>
      </c>
      <c r="T17" s="43" t="s">
        <v>61</v>
      </c>
      <c r="U17" s="43" t="s">
        <v>61</v>
      </c>
      <c r="V17" s="43" t="s">
        <v>61</v>
      </c>
      <c r="W17" s="43" t="s">
        <v>66</v>
      </c>
      <c r="X17" s="43" t="s">
        <v>66</v>
      </c>
      <c r="Y17" s="90" t="s">
        <v>67</v>
      </c>
      <c r="Z17" s="98" t="s">
        <v>224</v>
      </c>
      <c r="AA17" s="40"/>
      <c r="AB17" s="40"/>
      <c r="AC17" s="40"/>
    </row>
    <row r="18" spans="4:29" ht="38.25" x14ac:dyDescent="0.2">
      <c r="D18" s="6"/>
      <c r="E18" s="6"/>
      <c r="F18" s="6"/>
      <c r="G18" s="6"/>
      <c r="I18" s="35">
        <v>1</v>
      </c>
      <c r="J18" s="85" t="s">
        <v>220</v>
      </c>
      <c r="K18" s="36" t="str">
        <f t="shared" ref="K18:K19" si="4">HYPERLINK("", "DefaultBufferedWritableByteChannelTest.java
")</f>
        <v xml:space="preserve">DefaultBufferedWritableByteChannelTest.java
</v>
      </c>
      <c r="L18" s="37">
        <v>4</v>
      </c>
      <c r="M18" s="36" t="s">
        <v>61</v>
      </c>
      <c r="N18" s="9" t="s">
        <v>62</v>
      </c>
      <c r="O18" s="9" t="s">
        <v>63</v>
      </c>
      <c r="P18" s="38" t="s">
        <v>190</v>
      </c>
      <c r="Q18" s="37" t="s">
        <v>66</v>
      </c>
      <c r="R18" s="36" t="s">
        <v>221</v>
      </c>
      <c r="S18" s="86" t="s">
        <v>72</v>
      </c>
      <c r="T18" s="37" t="s">
        <v>61</v>
      </c>
      <c r="U18" s="37" t="s">
        <v>61</v>
      </c>
      <c r="V18" s="37" t="s">
        <v>61</v>
      </c>
      <c r="W18" s="37" t="s">
        <v>66</v>
      </c>
      <c r="X18" s="37" t="s">
        <v>61</v>
      </c>
      <c r="Y18" s="87" t="s">
        <v>67</v>
      </c>
      <c r="Z18" s="96" t="s">
        <v>59</v>
      </c>
      <c r="AA18" s="40"/>
      <c r="AB18" s="40"/>
      <c r="AC18" s="40"/>
    </row>
    <row r="19" spans="4:29" ht="38.25" x14ac:dyDescent="0.2">
      <c r="D19" s="6"/>
      <c r="E19" s="6"/>
      <c r="F19" s="6"/>
      <c r="G19" s="6"/>
      <c r="I19" s="41">
        <v>1</v>
      </c>
      <c r="J19" s="88" t="s">
        <v>222</v>
      </c>
      <c r="K19" s="42" t="str">
        <f t="shared" si="4"/>
        <v xml:space="preserve">DefaultBufferedWritableByteChannelTest.java
</v>
      </c>
      <c r="L19" s="43">
        <v>2</v>
      </c>
      <c r="M19" s="42" t="s">
        <v>66</v>
      </c>
      <c r="N19" s="17" t="s">
        <v>62</v>
      </c>
      <c r="O19" s="17" t="s">
        <v>63</v>
      </c>
      <c r="P19" s="44" t="s">
        <v>223</v>
      </c>
      <c r="Q19" s="43" t="s">
        <v>66</v>
      </c>
      <c r="R19" s="42" t="s">
        <v>221</v>
      </c>
      <c r="S19" s="89" t="s">
        <v>72</v>
      </c>
      <c r="T19" s="43" t="s">
        <v>61</v>
      </c>
      <c r="U19" s="43" t="s">
        <v>61</v>
      </c>
      <c r="V19" s="43" t="s">
        <v>61</v>
      </c>
      <c r="W19" s="43" t="s">
        <v>66</v>
      </c>
      <c r="X19" s="43" t="s">
        <v>66</v>
      </c>
      <c r="Y19" s="90" t="s">
        <v>67</v>
      </c>
      <c r="Z19" s="98" t="s">
        <v>224</v>
      </c>
      <c r="AA19" s="40"/>
      <c r="AB19" s="40"/>
      <c r="AC19" s="40"/>
    </row>
    <row r="20" spans="4:29" ht="38.25" x14ac:dyDescent="0.2">
      <c r="D20" s="6"/>
      <c r="E20" s="6"/>
      <c r="F20" s="6"/>
      <c r="G20" s="6"/>
      <c r="I20" s="35">
        <v>1</v>
      </c>
      <c r="J20" s="85" t="s">
        <v>225</v>
      </c>
      <c r="K20" s="36" t="str">
        <f>HYPERLINK("", "ThroughputMovingWindowPropertyTest.java")</f>
        <v>ThroughputMovingWindowPropertyTest.java</v>
      </c>
      <c r="L20" s="37">
        <v>1</v>
      </c>
      <c r="M20" s="36" t="s">
        <v>61</v>
      </c>
      <c r="N20" s="9" t="s">
        <v>62</v>
      </c>
      <c r="O20" s="9" t="s">
        <v>63</v>
      </c>
      <c r="P20" s="38" t="s">
        <v>28</v>
      </c>
      <c r="Q20" s="37" t="s">
        <v>66</v>
      </c>
      <c r="R20" s="36" t="s">
        <v>226</v>
      </c>
      <c r="S20" s="86" t="s">
        <v>72</v>
      </c>
      <c r="T20" s="37" t="s">
        <v>61</v>
      </c>
      <c r="U20" s="37" t="s">
        <v>61</v>
      </c>
      <c r="V20" s="37" t="s">
        <v>61</v>
      </c>
      <c r="W20" s="37" t="s">
        <v>66</v>
      </c>
      <c r="X20" s="37" t="s">
        <v>66</v>
      </c>
      <c r="Y20" s="87" t="s">
        <v>67</v>
      </c>
      <c r="Z20" s="96" t="s">
        <v>59</v>
      </c>
      <c r="AA20" s="40"/>
      <c r="AB20" s="40"/>
      <c r="AC20" s="40"/>
    </row>
    <row r="21" spans="4:29" ht="38.25" x14ac:dyDescent="0.2">
      <c r="D21" s="6"/>
      <c r="E21" s="6"/>
      <c r="F21" s="6"/>
      <c r="G21" s="6"/>
      <c r="I21" s="52">
        <v>1</v>
      </c>
      <c r="J21" s="102" t="s">
        <v>220</v>
      </c>
      <c r="K21" s="53" t="str">
        <f>HYPERLINK("", "DefaultBufferedReadableByteChannelTest.java")</f>
        <v>DefaultBufferedReadableByteChannelTest.java</v>
      </c>
      <c r="L21" s="54">
        <v>3</v>
      </c>
      <c r="M21" s="53" t="s">
        <v>66</v>
      </c>
      <c r="N21" s="55" t="s">
        <v>62</v>
      </c>
      <c r="O21" s="55" t="s">
        <v>63</v>
      </c>
      <c r="P21" s="56" t="s">
        <v>24</v>
      </c>
      <c r="Q21" s="54" t="s">
        <v>66</v>
      </c>
      <c r="R21" s="53" t="s">
        <v>227</v>
      </c>
      <c r="S21" s="103" t="s">
        <v>72</v>
      </c>
      <c r="T21" s="54" t="s">
        <v>61</v>
      </c>
      <c r="U21" s="54" t="s">
        <v>61</v>
      </c>
      <c r="V21" s="54" t="s">
        <v>61</v>
      </c>
      <c r="W21" s="54" t="s">
        <v>66</v>
      </c>
      <c r="X21" s="54" t="s">
        <v>61</v>
      </c>
      <c r="Y21" s="104" t="s">
        <v>67</v>
      </c>
      <c r="Z21" s="105" t="s">
        <v>59</v>
      </c>
      <c r="AA21" s="40"/>
      <c r="AB21" s="40"/>
      <c r="AC21" s="40"/>
    </row>
    <row r="22" spans="4:29" ht="12.75" x14ac:dyDescent="0.2">
      <c r="D22" s="6"/>
      <c r="E22" s="6"/>
      <c r="F22" s="6"/>
      <c r="G22" s="6"/>
      <c r="M22" s="58"/>
      <c r="P22" s="58"/>
      <c r="R22" s="58"/>
      <c r="V22" s="40"/>
      <c r="W22" s="40"/>
      <c r="X22" s="40"/>
      <c r="Y22" s="66"/>
      <c r="Z22" s="40"/>
      <c r="AA22" s="40"/>
      <c r="AB22" s="40"/>
      <c r="AC22" s="40"/>
    </row>
    <row r="23" spans="4:29" ht="12.75" x14ac:dyDescent="0.2">
      <c r="D23" s="6"/>
      <c r="E23" s="6"/>
      <c r="F23" s="6"/>
      <c r="G23" s="6"/>
      <c r="M23" s="58"/>
      <c r="P23" s="58"/>
      <c r="R23" s="58"/>
      <c r="Y23" s="58"/>
    </row>
    <row r="24" spans="4:29" ht="12.75" x14ac:dyDescent="0.2">
      <c r="D24" s="6"/>
      <c r="E24" s="6"/>
      <c r="F24" s="6"/>
      <c r="G24" s="6"/>
      <c r="M24" s="58"/>
      <c r="P24" s="58"/>
      <c r="R24" s="58"/>
      <c r="Y24" s="58"/>
    </row>
    <row r="25" spans="4:29" ht="12.75" x14ac:dyDescent="0.2">
      <c r="D25" s="6"/>
      <c r="E25" s="6"/>
      <c r="F25" s="6"/>
      <c r="G25" s="6"/>
      <c r="M25" s="58"/>
      <c r="P25" s="58"/>
      <c r="R25" s="58"/>
      <c r="Y25" s="58"/>
    </row>
    <row r="26" spans="4:29" ht="12.75" x14ac:dyDescent="0.2">
      <c r="D26" s="6"/>
      <c r="E26" s="6"/>
      <c r="F26" s="6"/>
      <c r="G26" s="6"/>
      <c r="M26" s="58"/>
      <c r="P26" s="58"/>
      <c r="R26" s="58"/>
      <c r="Y26" s="58"/>
    </row>
    <row r="27" spans="4:29" ht="12.75" x14ac:dyDescent="0.2">
      <c r="D27" s="6"/>
      <c r="E27" s="6"/>
      <c r="F27" s="6"/>
      <c r="G27" s="6"/>
      <c r="M27" s="58"/>
      <c r="P27" s="58"/>
      <c r="R27" s="58"/>
      <c r="Y27" s="58"/>
    </row>
    <row r="28" spans="4:29" ht="12.75" x14ac:dyDescent="0.2">
      <c r="D28" s="6"/>
      <c r="E28" s="6"/>
      <c r="F28" s="6"/>
      <c r="G28" s="6"/>
      <c r="M28" s="58"/>
      <c r="P28" s="58"/>
      <c r="R28" s="58"/>
      <c r="Y28" s="58"/>
    </row>
    <row r="29" spans="4:29" ht="12.75" x14ac:dyDescent="0.2">
      <c r="D29" s="6"/>
      <c r="E29" s="6"/>
      <c r="F29" s="6"/>
      <c r="G29" s="6"/>
      <c r="M29" s="58"/>
      <c r="P29" s="58"/>
      <c r="R29" s="58"/>
      <c r="Y29" s="58"/>
    </row>
    <row r="30" spans="4:29" ht="12.75" x14ac:dyDescent="0.2">
      <c r="D30" s="6"/>
      <c r="E30" s="6"/>
      <c r="F30" s="6"/>
      <c r="G30" s="6"/>
      <c r="M30" s="58"/>
      <c r="P30" s="58"/>
      <c r="R30" s="58"/>
      <c r="Y30" s="58"/>
    </row>
    <row r="31" spans="4:29" ht="12.75" x14ac:dyDescent="0.2">
      <c r="D31" s="6"/>
      <c r="E31" s="6"/>
      <c r="F31" s="6"/>
      <c r="G31" s="6"/>
      <c r="M31" s="58"/>
      <c r="P31" s="58"/>
      <c r="R31" s="58"/>
      <c r="Y31" s="58"/>
    </row>
    <row r="32" spans="4:29" ht="12.75" x14ac:dyDescent="0.2">
      <c r="D32" s="6"/>
      <c r="E32" s="6"/>
      <c r="F32" s="6"/>
      <c r="G32" s="6"/>
      <c r="M32" s="58"/>
      <c r="P32" s="58"/>
      <c r="R32" s="58"/>
      <c r="Y32" s="58"/>
    </row>
    <row r="33" spans="4:25" ht="12.75" x14ac:dyDescent="0.2">
      <c r="D33" s="6"/>
      <c r="E33" s="6"/>
      <c r="F33" s="6"/>
      <c r="G33" s="6"/>
      <c r="M33" s="58"/>
      <c r="P33" s="58"/>
      <c r="R33" s="58"/>
      <c r="Y33" s="58"/>
    </row>
    <row r="34" spans="4:25" ht="12.75" x14ac:dyDescent="0.2">
      <c r="E34" s="117"/>
      <c r="F34" s="117"/>
      <c r="M34" s="58"/>
      <c r="P34" s="58"/>
      <c r="R34" s="58"/>
      <c r="Y34" s="58"/>
    </row>
    <row r="35" spans="4:25" ht="12.75" x14ac:dyDescent="0.2">
      <c r="E35" s="117"/>
      <c r="F35" s="117"/>
      <c r="M35" s="58"/>
      <c r="P35" s="58"/>
      <c r="R35" s="58"/>
      <c r="Y35" s="58"/>
    </row>
    <row r="36" spans="4:25" ht="12.75" x14ac:dyDescent="0.2">
      <c r="E36" s="117"/>
      <c r="F36" s="117"/>
      <c r="M36" s="58"/>
      <c r="P36" s="58"/>
      <c r="R36" s="58"/>
      <c r="Y36" s="58"/>
    </row>
    <row r="37" spans="4:25" ht="12.75" x14ac:dyDescent="0.2">
      <c r="E37" s="117"/>
      <c r="F37" s="117"/>
      <c r="M37" s="58"/>
      <c r="P37" s="58"/>
      <c r="R37" s="58"/>
      <c r="Y37" s="58"/>
    </row>
    <row r="38" spans="4:25" ht="12.75" x14ac:dyDescent="0.2">
      <c r="E38" s="117"/>
      <c r="F38" s="117"/>
      <c r="M38" s="58"/>
      <c r="P38" s="58"/>
      <c r="R38" s="58"/>
      <c r="Y38" s="58"/>
    </row>
    <row r="39" spans="4:25" ht="12.75" x14ac:dyDescent="0.2">
      <c r="E39" s="117"/>
      <c r="F39" s="117"/>
      <c r="M39" s="58"/>
      <c r="P39" s="58"/>
      <c r="R39" s="58"/>
      <c r="Y39" s="58"/>
    </row>
    <row r="40" spans="4:25" ht="12.75" x14ac:dyDescent="0.2">
      <c r="E40" s="117"/>
      <c r="F40" s="117"/>
      <c r="M40" s="58"/>
      <c r="P40" s="58"/>
      <c r="R40" s="58"/>
      <c r="Y40" s="58"/>
    </row>
    <row r="41" spans="4:25" ht="12.75" x14ac:dyDescent="0.2">
      <c r="E41" s="117"/>
      <c r="F41" s="117"/>
      <c r="M41" s="58"/>
      <c r="P41" s="58"/>
      <c r="R41" s="58"/>
      <c r="Y41" s="58"/>
    </row>
    <row r="42" spans="4:25" ht="12.75" x14ac:dyDescent="0.2">
      <c r="E42" s="117"/>
      <c r="F42" s="117"/>
      <c r="M42" s="58"/>
      <c r="P42" s="58"/>
      <c r="R42" s="58"/>
      <c r="Y42" s="58"/>
    </row>
    <row r="43" spans="4:25" ht="12.75" x14ac:dyDescent="0.2">
      <c r="E43" s="117"/>
      <c r="F43" s="117"/>
      <c r="M43" s="58"/>
      <c r="P43" s="58"/>
      <c r="R43" s="58"/>
      <c r="Y43" s="58"/>
    </row>
    <row r="44" spans="4:25" ht="12.75" x14ac:dyDescent="0.2">
      <c r="E44" s="117"/>
      <c r="F44" s="117"/>
      <c r="M44" s="58"/>
      <c r="P44" s="58"/>
      <c r="R44" s="58"/>
      <c r="Y44" s="58"/>
    </row>
    <row r="45" spans="4:25" ht="12.75" x14ac:dyDescent="0.2">
      <c r="E45" s="117"/>
      <c r="F45" s="117"/>
      <c r="M45" s="58"/>
      <c r="P45" s="58"/>
      <c r="R45" s="58"/>
      <c r="Y45" s="58"/>
    </row>
    <row r="46" spans="4:25" ht="12.75" x14ac:dyDescent="0.2">
      <c r="E46" s="117"/>
      <c r="F46" s="117"/>
      <c r="M46" s="58"/>
      <c r="P46" s="58"/>
      <c r="R46" s="58"/>
      <c r="Y46" s="58"/>
    </row>
    <row r="47" spans="4:25" ht="12.75" x14ac:dyDescent="0.2">
      <c r="E47" s="117"/>
      <c r="F47" s="117"/>
      <c r="M47" s="58"/>
      <c r="P47" s="58"/>
      <c r="R47" s="58"/>
      <c r="Y47" s="58"/>
    </row>
    <row r="48" spans="4:25" ht="12.75" x14ac:dyDescent="0.2">
      <c r="E48" s="117"/>
      <c r="F48" s="117"/>
      <c r="M48" s="58"/>
      <c r="P48" s="58"/>
      <c r="R48" s="58"/>
      <c r="Y48" s="58"/>
    </row>
    <row r="49" spans="5:25" ht="12.75" x14ac:dyDescent="0.2">
      <c r="E49" s="117"/>
      <c r="F49" s="117"/>
      <c r="M49" s="58"/>
      <c r="P49" s="58"/>
      <c r="R49" s="58"/>
      <c r="Y49" s="58"/>
    </row>
    <row r="50" spans="5:25" ht="12.75" x14ac:dyDescent="0.2">
      <c r="E50" s="117"/>
      <c r="F50" s="117"/>
      <c r="M50" s="58"/>
      <c r="P50" s="58"/>
      <c r="R50" s="58"/>
      <c r="Y50" s="58"/>
    </row>
    <row r="51" spans="5:25" ht="12.75" x14ac:dyDescent="0.2">
      <c r="E51" s="117"/>
      <c r="F51" s="117"/>
      <c r="M51" s="58"/>
      <c r="P51" s="58"/>
      <c r="R51" s="58"/>
      <c r="Y51" s="58"/>
    </row>
    <row r="52" spans="5:25" ht="12.75" x14ac:dyDescent="0.2">
      <c r="E52" s="117"/>
      <c r="F52" s="117"/>
      <c r="M52" s="58"/>
      <c r="P52" s="58"/>
      <c r="R52" s="58"/>
      <c r="Y52" s="58"/>
    </row>
    <row r="53" spans="5:25" ht="12.75" x14ac:dyDescent="0.2">
      <c r="E53" s="117"/>
      <c r="F53" s="117"/>
      <c r="M53" s="58"/>
      <c r="P53" s="58"/>
      <c r="R53" s="58"/>
      <c r="Y53" s="58"/>
    </row>
    <row r="54" spans="5:25" ht="12.75" x14ac:dyDescent="0.2">
      <c r="E54" s="117"/>
      <c r="F54" s="117"/>
      <c r="M54" s="58"/>
      <c r="P54" s="58"/>
      <c r="R54" s="58"/>
      <c r="Y54" s="58"/>
    </row>
    <row r="55" spans="5:25" ht="12.75" x14ac:dyDescent="0.2">
      <c r="E55" s="117"/>
      <c r="F55" s="117"/>
      <c r="M55" s="58"/>
      <c r="P55" s="58"/>
      <c r="R55" s="58"/>
      <c r="Y55" s="58"/>
    </row>
    <row r="56" spans="5:25" ht="12.75" x14ac:dyDescent="0.2">
      <c r="E56" s="117"/>
      <c r="F56" s="117"/>
      <c r="M56" s="58"/>
      <c r="P56" s="58"/>
      <c r="R56" s="58"/>
      <c r="Y56" s="58"/>
    </row>
    <row r="57" spans="5:25" ht="12.75" x14ac:dyDescent="0.2">
      <c r="E57" s="117"/>
      <c r="F57" s="117"/>
      <c r="M57" s="58"/>
      <c r="P57" s="58"/>
      <c r="R57" s="58"/>
      <c r="Y57" s="58"/>
    </row>
    <row r="58" spans="5:25" ht="12.75" x14ac:dyDescent="0.2">
      <c r="E58" s="117"/>
      <c r="F58" s="117"/>
      <c r="M58" s="58"/>
      <c r="P58" s="58"/>
      <c r="R58" s="58"/>
      <c r="Y58" s="58"/>
    </row>
    <row r="59" spans="5:25" ht="12.75" x14ac:dyDescent="0.2">
      <c r="E59" s="117"/>
      <c r="F59" s="117"/>
      <c r="M59" s="58"/>
      <c r="P59" s="58"/>
      <c r="R59" s="58"/>
      <c r="Y59" s="58"/>
    </row>
    <row r="60" spans="5:25" ht="12.75" x14ac:dyDescent="0.2">
      <c r="E60" s="117"/>
      <c r="F60" s="117"/>
      <c r="M60" s="58"/>
      <c r="P60" s="58"/>
      <c r="R60" s="58"/>
      <c r="Y60" s="58"/>
    </row>
    <row r="61" spans="5:25" ht="12.75" x14ac:dyDescent="0.2">
      <c r="E61" s="117"/>
      <c r="F61" s="117"/>
      <c r="M61" s="58"/>
      <c r="P61" s="58"/>
      <c r="R61" s="58"/>
      <c r="Y61" s="58"/>
    </row>
    <row r="62" spans="5:25" ht="12.75" x14ac:dyDescent="0.2">
      <c r="E62" s="117"/>
      <c r="F62" s="117"/>
      <c r="M62" s="58"/>
      <c r="P62" s="58"/>
      <c r="R62" s="58"/>
      <c r="Y62" s="58"/>
    </row>
    <row r="63" spans="5:25" ht="12.75" x14ac:dyDescent="0.2">
      <c r="E63" s="117"/>
      <c r="F63" s="117"/>
      <c r="M63" s="58"/>
      <c r="P63" s="58"/>
      <c r="R63" s="58"/>
      <c r="Y63" s="58"/>
    </row>
    <row r="64" spans="5:25" ht="12.75" x14ac:dyDescent="0.2">
      <c r="E64" s="117"/>
      <c r="F64" s="117"/>
      <c r="M64" s="58"/>
      <c r="P64" s="58"/>
      <c r="R64" s="58"/>
      <c r="Y64" s="58"/>
    </row>
    <row r="65" spans="5:25" ht="12.75" x14ac:dyDescent="0.2">
      <c r="E65" s="117"/>
      <c r="F65" s="117"/>
      <c r="M65" s="58"/>
      <c r="P65" s="58"/>
      <c r="R65" s="58"/>
      <c r="Y65" s="58"/>
    </row>
    <row r="66" spans="5:25" ht="12.75" x14ac:dyDescent="0.2">
      <c r="E66" s="117"/>
      <c r="F66" s="117"/>
      <c r="M66" s="58"/>
      <c r="P66" s="58"/>
      <c r="R66" s="58"/>
      <c r="Y66" s="58"/>
    </row>
    <row r="67" spans="5:25" ht="12.75" x14ac:dyDescent="0.2">
      <c r="E67" s="117"/>
      <c r="F67" s="117"/>
      <c r="M67" s="58"/>
      <c r="P67" s="58"/>
      <c r="R67" s="58"/>
      <c r="Y67" s="58"/>
    </row>
    <row r="68" spans="5:25" ht="12.75" x14ac:dyDescent="0.2">
      <c r="E68" s="117"/>
      <c r="F68" s="117"/>
      <c r="M68" s="58"/>
      <c r="P68" s="58"/>
      <c r="R68" s="58"/>
      <c r="Y68" s="58"/>
    </row>
    <row r="69" spans="5:25" ht="12.75" x14ac:dyDescent="0.2">
      <c r="E69" s="117"/>
      <c r="F69" s="117"/>
      <c r="M69" s="58"/>
      <c r="P69" s="58"/>
      <c r="R69" s="58"/>
      <c r="Y69" s="58"/>
    </row>
    <row r="70" spans="5:25" ht="12.75" x14ac:dyDescent="0.2">
      <c r="E70" s="117"/>
      <c r="F70" s="117"/>
      <c r="M70" s="58"/>
      <c r="P70" s="58"/>
      <c r="R70" s="58"/>
      <c r="Y70" s="58"/>
    </row>
    <row r="71" spans="5:25" ht="12.75" x14ac:dyDescent="0.2">
      <c r="E71" s="117"/>
      <c r="F71" s="117"/>
      <c r="M71" s="58"/>
      <c r="P71" s="58"/>
      <c r="R71" s="58"/>
      <c r="Y71" s="58"/>
    </row>
    <row r="72" spans="5:25" ht="12.75" x14ac:dyDescent="0.2">
      <c r="E72" s="117"/>
      <c r="F72" s="117"/>
      <c r="M72" s="58"/>
      <c r="P72" s="58"/>
      <c r="R72" s="58"/>
      <c r="Y72" s="58"/>
    </row>
    <row r="73" spans="5:25" ht="12.75" x14ac:dyDescent="0.2">
      <c r="E73" s="117"/>
      <c r="F73" s="117"/>
      <c r="M73" s="58"/>
      <c r="P73" s="58"/>
      <c r="R73" s="58"/>
      <c r="Y73" s="58"/>
    </row>
    <row r="74" spans="5:25" ht="12.75" x14ac:dyDescent="0.2">
      <c r="E74" s="117"/>
      <c r="F74" s="117"/>
      <c r="M74" s="58"/>
      <c r="P74" s="58"/>
      <c r="R74" s="58"/>
      <c r="Y74" s="58"/>
    </row>
    <row r="75" spans="5:25" ht="12.75" x14ac:dyDescent="0.2">
      <c r="E75" s="117"/>
      <c r="F75" s="117"/>
      <c r="M75" s="58"/>
      <c r="P75" s="58"/>
      <c r="R75" s="58"/>
      <c r="Y75" s="58"/>
    </row>
    <row r="76" spans="5:25" ht="12.75" x14ac:dyDescent="0.2">
      <c r="E76" s="117"/>
      <c r="F76" s="117"/>
      <c r="M76" s="58"/>
      <c r="P76" s="58"/>
      <c r="R76" s="58"/>
      <c r="Y76" s="58"/>
    </row>
    <row r="77" spans="5:25" ht="12.75" x14ac:dyDescent="0.2">
      <c r="E77" s="117"/>
      <c r="F77" s="117"/>
      <c r="M77" s="58"/>
      <c r="P77" s="58"/>
      <c r="R77" s="58"/>
      <c r="Y77" s="58"/>
    </row>
    <row r="78" spans="5:25" ht="12.75" x14ac:dyDescent="0.2">
      <c r="E78" s="117"/>
      <c r="F78" s="117"/>
      <c r="M78" s="58"/>
      <c r="P78" s="58"/>
      <c r="R78" s="58"/>
      <c r="Y78" s="58"/>
    </row>
    <row r="79" spans="5:25" ht="12.75" x14ac:dyDescent="0.2">
      <c r="E79" s="117"/>
      <c r="F79" s="117"/>
      <c r="M79" s="58"/>
      <c r="P79" s="58"/>
      <c r="R79" s="58"/>
      <c r="Y79" s="58"/>
    </row>
    <row r="80" spans="5:25" ht="12.75" x14ac:dyDescent="0.2">
      <c r="E80" s="117"/>
      <c r="F80" s="117"/>
      <c r="M80" s="58"/>
      <c r="P80" s="58"/>
      <c r="R80" s="58"/>
      <c r="Y80" s="58"/>
    </row>
    <row r="81" spans="5:25" ht="12.75" x14ac:dyDescent="0.2">
      <c r="E81" s="117"/>
      <c r="F81" s="117"/>
      <c r="M81" s="58"/>
      <c r="P81" s="58"/>
      <c r="R81" s="58"/>
      <c r="Y81" s="58"/>
    </row>
    <row r="82" spans="5:25" ht="12.75" x14ac:dyDescent="0.2">
      <c r="E82" s="117"/>
      <c r="F82" s="117"/>
      <c r="M82" s="58"/>
      <c r="P82" s="58"/>
      <c r="R82" s="58"/>
      <c r="Y82" s="58"/>
    </row>
    <row r="83" spans="5:25" ht="12.75" x14ac:dyDescent="0.2">
      <c r="E83" s="117"/>
      <c r="F83" s="117"/>
      <c r="M83" s="58"/>
      <c r="P83" s="58"/>
      <c r="R83" s="58"/>
      <c r="Y83" s="58"/>
    </row>
    <row r="84" spans="5:25" ht="12.75" x14ac:dyDescent="0.2">
      <c r="E84" s="117"/>
      <c r="F84" s="117"/>
      <c r="M84" s="58"/>
      <c r="P84" s="58"/>
      <c r="R84" s="58"/>
      <c r="Y84" s="58"/>
    </row>
    <row r="85" spans="5:25" ht="12.75" x14ac:dyDescent="0.2">
      <c r="E85" s="117"/>
      <c r="F85" s="117"/>
      <c r="M85" s="58"/>
      <c r="P85" s="58"/>
      <c r="R85" s="58"/>
      <c r="Y85" s="58"/>
    </row>
    <row r="86" spans="5:25" ht="12.75" x14ac:dyDescent="0.2">
      <c r="E86" s="117"/>
      <c r="F86" s="117"/>
      <c r="M86" s="58"/>
      <c r="P86" s="58"/>
      <c r="R86" s="58"/>
      <c r="Y86" s="58"/>
    </row>
    <row r="87" spans="5:25" ht="12.75" x14ac:dyDescent="0.2">
      <c r="E87" s="117"/>
      <c r="F87" s="117"/>
      <c r="M87" s="58"/>
      <c r="P87" s="58"/>
      <c r="R87" s="58"/>
      <c r="Y87" s="58"/>
    </row>
    <row r="88" spans="5:25" ht="12.75" x14ac:dyDescent="0.2">
      <c r="E88" s="117"/>
      <c r="F88" s="117"/>
      <c r="M88" s="58"/>
      <c r="P88" s="58"/>
      <c r="R88" s="58"/>
      <c r="Y88" s="58"/>
    </row>
    <row r="89" spans="5:25" ht="12.75" x14ac:dyDescent="0.2">
      <c r="E89" s="117"/>
      <c r="F89" s="117"/>
      <c r="M89" s="58"/>
      <c r="P89" s="58"/>
      <c r="R89" s="58"/>
      <c r="Y89" s="58"/>
    </row>
    <row r="90" spans="5:25" ht="12.75" x14ac:dyDescent="0.2">
      <c r="E90" s="117"/>
      <c r="F90" s="117"/>
      <c r="M90" s="58"/>
      <c r="P90" s="58"/>
      <c r="R90" s="58"/>
      <c r="Y90" s="58"/>
    </row>
    <row r="91" spans="5:25" ht="12.75" x14ac:dyDescent="0.2">
      <c r="E91" s="117"/>
      <c r="F91" s="117"/>
      <c r="M91" s="58"/>
      <c r="P91" s="58"/>
      <c r="R91" s="58"/>
      <c r="Y91" s="58"/>
    </row>
    <row r="92" spans="5:25" ht="12.75" x14ac:dyDescent="0.2">
      <c r="E92" s="117"/>
      <c r="F92" s="117"/>
      <c r="M92" s="58"/>
      <c r="P92" s="58"/>
      <c r="R92" s="58"/>
      <c r="Y92" s="58"/>
    </row>
    <row r="93" spans="5:25" ht="12.75" x14ac:dyDescent="0.2">
      <c r="E93" s="117"/>
      <c r="F93" s="117"/>
      <c r="M93" s="58"/>
      <c r="P93" s="58"/>
      <c r="R93" s="58"/>
      <c r="Y93" s="58"/>
    </row>
    <row r="94" spans="5:25" ht="12.75" x14ac:dyDescent="0.2">
      <c r="E94" s="117"/>
      <c r="F94" s="117"/>
      <c r="M94" s="58"/>
      <c r="P94" s="58"/>
      <c r="R94" s="58"/>
      <c r="Y94" s="58"/>
    </row>
    <row r="95" spans="5:25" ht="12.75" x14ac:dyDescent="0.2">
      <c r="E95" s="117"/>
      <c r="F95" s="117"/>
      <c r="M95" s="58"/>
      <c r="P95" s="58"/>
      <c r="R95" s="58"/>
      <c r="Y95" s="58"/>
    </row>
    <row r="96" spans="5:25" ht="12.75" x14ac:dyDescent="0.2">
      <c r="E96" s="117"/>
      <c r="F96" s="117"/>
      <c r="M96" s="58"/>
      <c r="P96" s="58"/>
      <c r="R96" s="58"/>
      <c r="Y96" s="58"/>
    </row>
    <row r="97" spans="5:25" ht="12.75" x14ac:dyDescent="0.2">
      <c r="E97" s="117"/>
      <c r="F97" s="117"/>
      <c r="M97" s="58"/>
      <c r="P97" s="58"/>
      <c r="R97" s="58"/>
      <c r="Y97" s="58"/>
    </row>
    <row r="98" spans="5:25" ht="12.75" x14ac:dyDescent="0.2">
      <c r="E98" s="117"/>
      <c r="F98" s="117"/>
      <c r="M98" s="58"/>
      <c r="P98" s="58"/>
      <c r="R98" s="58"/>
      <c r="Y98" s="58"/>
    </row>
    <row r="99" spans="5:25" ht="12.75" x14ac:dyDescent="0.2">
      <c r="E99" s="117"/>
      <c r="F99" s="117"/>
      <c r="M99" s="58"/>
      <c r="P99" s="58"/>
      <c r="R99" s="58"/>
      <c r="Y99" s="58"/>
    </row>
    <row r="100" spans="5:25" ht="12.75" x14ac:dyDescent="0.2">
      <c r="E100" s="117"/>
      <c r="F100" s="117"/>
      <c r="M100" s="58"/>
      <c r="P100" s="58"/>
      <c r="R100" s="58"/>
      <c r="Y100" s="58"/>
    </row>
    <row r="101" spans="5:25" ht="12.75" x14ac:dyDescent="0.2">
      <c r="E101" s="117"/>
      <c r="F101" s="117"/>
      <c r="M101" s="58"/>
      <c r="P101" s="58"/>
      <c r="R101" s="58"/>
      <c r="Y101" s="58"/>
    </row>
    <row r="102" spans="5:25" ht="12.75" x14ac:dyDescent="0.2">
      <c r="E102" s="117"/>
      <c r="F102" s="117"/>
      <c r="M102" s="58"/>
      <c r="P102" s="58"/>
      <c r="R102" s="58"/>
      <c r="Y102" s="58"/>
    </row>
    <row r="103" spans="5:25" ht="12.75" x14ac:dyDescent="0.2">
      <c r="E103" s="117"/>
      <c r="F103" s="117"/>
      <c r="M103" s="58"/>
      <c r="P103" s="58"/>
      <c r="R103" s="58"/>
      <c r="Y103" s="58"/>
    </row>
    <row r="104" spans="5:25" ht="12.75" x14ac:dyDescent="0.2">
      <c r="E104" s="117"/>
      <c r="F104" s="117"/>
      <c r="M104" s="58"/>
      <c r="P104" s="58"/>
      <c r="R104" s="58"/>
      <c r="Y104" s="58"/>
    </row>
    <row r="105" spans="5:25" ht="12.75" x14ac:dyDescent="0.2">
      <c r="E105" s="117"/>
      <c r="F105" s="117"/>
      <c r="M105" s="58"/>
      <c r="P105" s="58"/>
      <c r="R105" s="58"/>
      <c r="Y105" s="58"/>
    </row>
    <row r="106" spans="5:25" ht="12.75" x14ac:dyDescent="0.2">
      <c r="E106" s="117"/>
      <c r="F106" s="117"/>
      <c r="M106" s="58"/>
      <c r="P106" s="58"/>
      <c r="R106" s="58"/>
      <c r="Y106" s="58"/>
    </row>
    <row r="107" spans="5:25" ht="12.75" x14ac:dyDescent="0.2">
      <c r="E107" s="117"/>
      <c r="F107" s="117"/>
      <c r="M107" s="58"/>
      <c r="P107" s="58"/>
      <c r="R107" s="58"/>
      <c r="Y107" s="58"/>
    </row>
    <row r="108" spans="5:25" ht="12.75" x14ac:dyDescent="0.2">
      <c r="E108" s="117"/>
      <c r="F108" s="117"/>
      <c r="M108" s="58"/>
      <c r="P108" s="58"/>
      <c r="R108" s="58"/>
      <c r="Y108" s="58"/>
    </row>
    <row r="109" spans="5:25" ht="12.75" x14ac:dyDescent="0.2">
      <c r="E109" s="117"/>
      <c r="F109" s="117"/>
      <c r="M109" s="58"/>
      <c r="P109" s="58"/>
      <c r="R109" s="58"/>
      <c r="Y109" s="58"/>
    </row>
    <row r="110" spans="5:25" ht="12.75" x14ac:dyDescent="0.2">
      <c r="E110" s="117"/>
      <c r="F110" s="117"/>
      <c r="M110" s="58"/>
      <c r="P110" s="58"/>
      <c r="R110" s="58"/>
      <c r="Y110" s="58"/>
    </row>
    <row r="111" spans="5:25" ht="12.75" x14ac:dyDescent="0.2">
      <c r="E111" s="117"/>
      <c r="F111" s="117"/>
      <c r="M111" s="58"/>
      <c r="P111" s="58"/>
      <c r="R111" s="58"/>
      <c r="Y111" s="58"/>
    </row>
    <row r="112" spans="5:25" ht="12.75" x14ac:dyDescent="0.2">
      <c r="E112" s="117"/>
      <c r="F112" s="117"/>
      <c r="M112" s="58"/>
      <c r="P112" s="58"/>
      <c r="R112" s="58"/>
      <c r="Y112" s="58"/>
    </row>
    <row r="113" spans="5:25" ht="12.75" x14ac:dyDescent="0.2">
      <c r="E113" s="117"/>
      <c r="F113" s="117"/>
      <c r="M113" s="58"/>
      <c r="P113" s="58"/>
      <c r="R113" s="58"/>
      <c r="Y113" s="58"/>
    </row>
    <row r="114" spans="5:25" ht="12.75" x14ac:dyDescent="0.2">
      <c r="E114" s="117"/>
      <c r="F114" s="117"/>
      <c r="M114" s="58"/>
      <c r="P114" s="58"/>
      <c r="R114" s="58"/>
      <c r="Y114" s="58"/>
    </row>
    <row r="115" spans="5:25" ht="12.75" x14ac:dyDescent="0.2">
      <c r="E115" s="117"/>
      <c r="F115" s="117"/>
      <c r="M115" s="58"/>
      <c r="P115" s="58"/>
      <c r="R115" s="58"/>
      <c r="Y115" s="58"/>
    </row>
    <row r="116" spans="5:25" ht="12.75" x14ac:dyDescent="0.2">
      <c r="E116" s="117"/>
      <c r="F116" s="117"/>
      <c r="M116" s="58"/>
      <c r="P116" s="58"/>
      <c r="R116" s="58"/>
      <c r="Y116" s="58"/>
    </row>
    <row r="117" spans="5:25" ht="12.75" x14ac:dyDescent="0.2">
      <c r="E117" s="117"/>
      <c r="F117" s="117"/>
      <c r="M117" s="58"/>
      <c r="P117" s="58"/>
      <c r="R117" s="58"/>
      <c r="Y117" s="58"/>
    </row>
    <row r="118" spans="5:25" ht="12.75" x14ac:dyDescent="0.2">
      <c r="E118" s="117"/>
      <c r="F118" s="117"/>
      <c r="M118" s="58"/>
      <c r="P118" s="58"/>
      <c r="R118" s="58"/>
      <c r="Y118" s="58"/>
    </row>
    <row r="119" spans="5:25" ht="12.75" x14ac:dyDescent="0.2">
      <c r="E119" s="117"/>
      <c r="F119" s="117"/>
      <c r="M119" s="58"/>
      <c r="P119" s="58"/>
      <c r="R119" s="58"/>
      <c r="Y119" s="58"/>
    </row>
    <row r="120" spans="5:25" ht="12.75" x14ac:dyDescent="0.2">
      <c r="E120" s="117"/>
      <c r="F120" s="117"/>
      <c r="M120" s="58"/>
      <c r="P120" s="58"/>
      <c r="R120" s="58"/>
      <c r="Y120" s="58"/>
    </row>
    <row r="121" spans="5:25" ht="12.75" x14ac:dyDescent="0.2">
      <c r="E121" s="117"/>
      <c r="F121" s="117"/>
      <c r="M121" s="58"/>
      <c r="P121" s="58"/>
      <c r="R121" s="58"/>
      <c r="Y121" s="58"/>
    </row>
    <row r="122" spans="5:25" ht="12.75" x14ac:dyDescent="0.2">
      <c r="E122" s="117"/>
      <c r="F122" s="117"/>
      <c r="M122" s="58"/>
      <c r="P122" s="58"/>
      <c r="R122" s="58"/>
      <c r="Y122" s="58"/>
    </row>
    <row r="123" spans="5:25" ht="12.75" x14ac:dyDescent="0.2">
      <c r="E123" s="117"/>
      <c r="F123" s="117"/>
      <c r="M123" s="58"/>
      <c r="P123" s="58"/>
      <c r="R123" s="58"/>
      <c r="Y123" s="58"/>
    </row>
    <row r="124" spans="5:25" ht="12.75" x14ac:dyDescent="0.2">
      <c r="E124" s="117"/>
      <c r="F124" s="117"/>
      <c r="M124" s="58"/>
      <c r="P124" s="58"/>
      <c r="R124" s="58"/>
      <c r="Y124" s="58"/>
    </row>
    <row r="125" spans="5:25" ht="12.75" x14ac:dyDescent="0.2">
      <c r="E125" s="117"/>
      <c r="F125" s="117"/>
      <c r="M125" s="58"/>
      <c r="P125" s="58"/>
      <c r="R125" s="58"/>
      <c r="Y125" s="58"/>
    </row>
    <row r="126" spans="5:25" ht="12.75" x14ac:dyDescent="0.2">
      <c r="E126" s="117"/>
      <c r="F126" s="117"/>
      <c r="M126" s="58"/>
      <c r="P126" s="58"/>
      <c r="R126" s="58"/>
      <c r="Y126" s="58"/>
    </row>
    <row r="127" spans="5:25" ht="12.75" x14ac:dyDescent="0.2">
      <c r="E127" s="117"/>
      <c r="F127" s="117"/>
      <c r="M127" s="58"/>
      <c r="P127" s="58"/>
      <c r="R127" s="58"/>
      <c r="Y127" s="58"/>
    </row>
    <row r="128" spans="5:25" ht="12.75" x14ac:dyDescent="0.2">
      <c r="E128" s="117"/>
      <c r="F128" s="117"/>
      <c r="M128" s="58"/>
      <c r="P128" s="58"/>
      <c r="R128" s="58"/>
      <c r="Y128" s="58"/>
    </row>
    <row r="129" spans="5:25" ht="12.75" x14ac:dyDescent="0.2">
      <c r="E129" s="117"/>
      <c r="F129" s="117"/>
      <c r="M129" s="58"/>
      <c r="P129" s="58"/>
      <c r="R129" s="58"/>
      <c r="Y129" s="58"/>
    </row>
    <row r="130" spans="5:25" ht="12.75" x14ac:dyDescent="0.2">
      <c r="E130" s="117"/>
      <c r="F130" s="117"/>
      <c r="M130" s="58"/>
      <c r="P130" s="58"/>
      <c r="R130" s="58"/>
      <c r="Y130" s="58"/>
    </row>
    <row r="131" spans="5:25" ht="12.75" x14ac:dyDescent="0.2">
      <c r="E131" s="117"/>
      <c r="F131" s="117"/>
      <c r="M131" s="58"/>
      <c r="P131" s="58"/>
      <c r="R131" s="58"/>
      <c r="Y131" s="58"/>
    </row>
    <row r="132" spans="5:25" ht="12.75" x14ac:dyDescent="0.2">
      <c r="E132" s="117"/>
      <c r="F132" s="117"/>
      <c r="M132" s="58"/>
      <c r="P132" s="58"/>
      <c r="R132" s="58"/>
      <c r="Y132" s="58"/>
    </row>
    <row r="133" spans="5:25" ht="12.75" x14ac:dyDescent="0.2">
      <c r="E133" s="117"/>
      <c r="F133" s="117"/>
      <c r="M133" s="58"/>
      <c r="P133" s="58"/>
      <c r="R133" s="58"/>
      <c r="Y133" s="58"/>
    </row>
    <row r="134" spans="5:25" ht="12.75" x14ac:dyDescent="0.2">
      <c r="E134" s="117"/>
      <c r="F134" s="117"/>
      <c r="M134" s="58"/>
      <c r="P134" s="58"/>
      <c r="R134" s="58"/>
      <c r="Y134" s="58"/>
    </row>
    <row r="135" spans="5:25" ht="12.75" x14ac:dyDescent="0.2">
      <c r="E135" s="117"/>
      <c r="F135" s="117"/>
      <c r="M135" s="58"/>
      <c r="P135" s="58"/>
      <c r="R135" s="58"/>
      <c r="Y135" s="58"/>
    </row>
    <row r="136" spans="5:25" ht="12.75" x14ac:dyDescent="0.2">
      <c r="E136" s="117"/>
      <c r="F136" s="117"/>
      <c r="M136" s="58"/>
      <c r="P136" s="58"/>
      <c r="R136" s="58"/>
      <c r="Y136" s="58"/>
    </row>
    <row r="137" spans="5:25" ht="12.75" x14ac:dyDescent="0.2">
      <c r="E137" s="117"/>
      <c r="F137" s="117"/>
      <c r="M137" s="58"/>
      <c r="P137" s="58"/>
      <c r="R137" s="58"/>
      <c r="Y137" s="58"/>
    </row>
    <row r="138" spans="5:25" ht="12.75" x14ac:dyDescent="0.2">
      <c r="E138" s="117"/>
      <c r="F138" s="117"/>
      <c r="M138" s="58"/>
      <c r="P138" s="58"/>
      <c r="R138" s="58"/>
      <c r="Y138" s="58"/>
    </row>
    <row r="139" spans="5:25" ht="12.75" x14ac:dyDescent="0.2">
      <c r="E139" s="117"/>
      <c r="F139" s="117"/>
      <c r="M139" s="58"/>
      <c r="P139" s="58"/>
      <c r="R139" s="58"/>
      <c r="Y139" s="58"/>
    </row>
    <row r="140" spans="5:25" ht="12.75" x14ac:dyDescent="0.2">
      <c r="E140" s="117"/>
      <c r="F140" s="117"/>
      <c r="M140" s="58"/>
      <c r="P140" s="58"/>
      <c r="R140" s="58"/>
      <c r="Y140" s="58"/>
    </row>
    <row r="141" spans="5:25" ht="12.75" x14ac:dyDescent="0.2">
      <c r="E141" s="117"/>
      <c r="F141" s="117"/>
      <c r="M141" s="58"/>
      <c r="P141" s="58"/>
      <c r="R141" s="58"/>
      <c r="Y141" s="58"/>
    </row>
    <row r="142" spans="5:25" ht="12.75" x14ac:dyDescent="0.2">
      <c r="E142" s="117"/>
      <c r="F142" s="117"/>
      <c r="M142" s="58"/>
      <c r="P142" s="58"/>
      <c r="R142" s="58"/>
      <c r="Y142" s="58"/>
    </row>
    <row r="143" spans="5:25" ht="12.75" x14ac:dyDescent="0.2">
      <c r="E143" s="117"/>
      <c r="F143" s="117"/>
      <c r="M143" s="58"/>
      <c r="P143" s="58"/>
      <c r="R143" s="58"/>
      <c r="Y143" s="58"/>
    </row>
    <row r="144" spans="5:25" ht="12.75" x14ac:dyDescent="0.2">
      <c r="E144" s="117"/>
      <c r="F144" s="117"/>
      <c r="M144" s="58"/>
      <c r="P144" s="58"/>
      <c r="R144" s="58"/>
      <c r="Y144" s="58"/>
    </row>
    <row r="145" spans="5:25" ht="12.75" x14ac:dyDescent="0.2">
      <c r="E145" s="117"/>
      <c r="F145" s="117"/>
      <c r="M145" s="58"/>
      <c r="P145" s="58"/>
      <c r="R145" s="58"/>
      <c r="Y145" s="58"/>
    </row>
    <row r="146" spans="5:25" ht="12.75" x14ac:dyDescent="0.2">
      <c r="E146" s="117"/>
      <c r="F146" s="117"/>
      <c r="M146" s="58"/>
      <c r="P146" s="58"/>
      <c r="R146" s="58"/>
      <c r="Y146" s="58"/>
    </row>
    <row r="147" spans="5:25" ht="12.75" x14ac:dyDescent="0.2">
      <c r="E147" s="117"/>
      <c r="F147" s="117"/>
      <c r="M147" s="58"/>
      <c r="P147" s="58"/>
      <c r="R147" s="58"/>
      <c r="Y147" s="58"/>
    </row>
    <row r="148" spans="5:25" ht="12.75" x14ac:dyDescent="0.2">
      <c r="E148" s="117"/>
      <c r="F148" s="117"/>
      <c r="M148" s="58"/>
      <c r="P148" s="58"/>
      <c r="R148" s="58"/>
      <c r="Y148" s="58"/>
    </row>
    <row r="149" spans="5:25" ht="12.75" x14ac:dyDescent="0.2">
      <c r="E149" s="117"/>
      <c r="F149" s="117"/>
      <c r="M149" s="58"/>
      <c r="P149" s="58"/>
      <c r="R149" s="58"/>
      <c r="Y149" s="58"/>
    </row>
    <row r="150" spans="5:25" ht="12.75" x14ac:dyDescent="0.2">
      <c r="E150" s="117"/>
      <c r="F150" s="117"/>
      <c r="M150" s="58"/>
      <c r="P150" s="58"/>
      <c r="R150" s="58"/>
      <c r="Y150" s="58"/>
    </row>
    <row r="151" spans="5:25" ht="12.75" x14ac:dyDescent="0.2">
      <c r="E151" s="117"/>
      <c r="F151" s="117"/>
      <c r="M151" s="58"/>
      <c r="P151" s="58"/>
      <c r="R151" s="58"/>
      <c r="Y151" s="58"/>
    </row>
    <row r="152" spans="5:25" ht="12.75" x14ac:dyDescent="0.2">
      <c r="E152" s="117"/>
      <c r="F152" s="117"/>
      <c r="M152" s="58"/>
      <c r="P152" s="58"/>
      <c r="R152" s="58"/>
      <c r="Y152" s="58"/>
    </row>
    <row r="153" spans="5:25" ht="12.75" x14ac:dyDescent="0.2">
      <c r="E153" s="117"/>
      <c r="F153" s="117"/>
      <c r="M153" s="58"/>
      <c r="P153" s="58"/>
      <c r="R153" s="58"/>
      <c r="Y153" s="58"/>
    </row>
    <row r="154" spans="5:25" ht="12.75" x14ac:dyDescent="0.2">
      <c r="E154" s="117"/>
      <c r="F154" s="117"/>
      <c r="M154" s="58"/>
      <c r="P154" s="58"/>
      <c r="R154" s="58"/>
      <c r="Y154" s="58"/>
    </row>
    <row r="155" spans="5:25" ht="12.75" x14ac:dyDescent="0.2">
      <c r="E155" s="117"/>
      <c r="F155" s="117"/>
      <c r="M155" s="58"/>
      <c r="P155" s="58"/>
      <c r="R155" s="58"/>
      <c r="Y155" s="58"/>
    </row>
    <row r="156" spans="5:25" ht="12.75" x14ac:dyDescent="0.2">
      <c r="E156" s="117"/>
      <c r="F156" s="117"/>
      <c r="M156" s="58"/>
      <c r="P156" s="58"/>
      <c r="R156" s="58"/>
      <c r="Y156" s="58"/>
    </row>
    <row r="157" spans="5:25" ht="12.75" x14ac:dyDescent="0.2">
      <c r="E157" s="117"/>
      <c r="F157" s="117"/>
      <c r="M157" s="58"/>
      <c r="P157" s="58"/>
      <c r="R157" s="58"/>
      <c r="Y157" s="58"/>
    </row>
    <row r="158" spans="5:25" ht="12.75" x14ac:dyDescent="0.2">
      <c r="E158" s="117"/>
      <c r="F158" s="117"/>
      <c r="M158" s="58"/>
      <c r="P158" s="58"/>
      <c r="R158" s="58"/>
      <c r="Y158" s="58"/>
    </row>
    <row r="159" spans="5:25" ht="12.75" x14ac:dyDescent="0.2">
      <c r="E159" s="117"/>
      <c r="F159" s="117"/>
      <c r="M159" s="58"/>
      <c r="P159" s="58"/>
      <c r="R159" s="58"/>
      <c r="Y159" s="58"/>
    </row>
    <row r="160" spans="5:25" ht="12.75" x14ac:dyDescent="0.2">
      <c r="E160" s="117"/>
      <c r="F160" s="117"/>
      <c r="M160" s="58"/>
      <c r="P160" s="58"/>
      <c r="R160" s="58"/>
      <c r="Y160" s="58"/>
    </row>
    <row r="161" spans="5:25" ht="12.75" x14ac:dyDescent="0.2">
      <c r="E161" s="117"/>
      <c r="F161" s="117"/>
      <c r="M161" s="58"/>
      <c r="P161" s="58"/>
      <c r="R161" s="58"/>
      <c r="Y161" s="58"/>
    </row>
    <row r="162" spans="5:25" ht="12.75" x14ac:dyDescent="0.2">
      <c r="E162" s="117"/>
      <c r="F162" s="117"/>
      <c r="M162" s="58"/>
      <c r="P162" s="58"/>
      <c r="R162" s="58"/>
      <c r="Y162" s="58"/>
    </row>
    <row r="163" spans="5:25" ht="12.75" x14ac:dyDescent="0.2">
      <c r="E163" s="117"/>
      <c r="F163" s="117"/>
      <c r="M163" s="58"/>
      <c r="P163" s="58"/>
      <c r="R163" s="58"/>
      <c r="Y163" s="58"/>
    </row>
    <row r="164" spans="5:25" ht="12.75" x14ac:dyDescent="0.2">
      <c r="E164" s="117"/>
      <c r="F164" s="117"/>
      <c r="M164" s="58"/>
      <c r="P164" s="58"/>
      <c r="R164" s="58"/>
      <c r="Y164" s="58"/>
    </row>
    <row r="165" spans="5:25" ht="12.75" x14ac:dyDescent="0.2">
      <c r="E165" s="117"/>
      <c r="F165" s="117"/>
      <c r="M165" s="58"/>
      <c r="P165" s="58"/>
      <c r="R165" s="58"/>
      <c r="Y165" s="58"/>
    </row>
    <row r="166" spans="5:25" ht="12.75" x14ac:dyDescent="0.2">
      <c r="E166" s="117"/>
      <c r="F166" s="117"/>
      <c r="M166" s="58"/>
      <c r="P166" s="58"/>
      <c r="R166" s="58"/>
      <c r="Y166" s="58"/>
    </row>
    <row r="167" spans="5:25" ht="12.75" x14ac:dyDescent="0.2">
      <c r="E167" s="117"/>
      <c r="F167" s="117"/>
      <c r="M167" s="58"/>
      <c r="P167" s="58"/>
      <c r="R167" s="58"/>
      <c r="Y167" s="58"/>
    </row>
    <row r="168" spans="5:25" ht="12.75" x14ac:dyDescent="0.2">
      <c r="E168" s="117"/>
      <c r="F168" s="117"/>
      <c r="M168" s="58"/>
      <c r="P168" s="58"/>
      <c r="R168" s="58"/>
      <c r="Y168" s="58"/>
    </row>
    <row r="169" spans="5:25" ht="12.75" x14ac:dyDescent="0.2">
      <c r="E169" s="117"/>
      <c r="F169" s="117"/>
      <c r="M169" s="58"/>
      <c r="P169" s="58"/>
      <c r="R169" s="58"/>
      <c r="Y169" s="58"/>
    </row>
    <row r="170" spans="5:25" ht="12.75" x14ac:dyDescent="0.2">
      <c r="E170" s="117"/>
      <c r="F170" s="117"/>
      <c r="M170" s="58"/>
      <c r="P170" s="58"/>
      <c r="R170" s="58"/>
      <c r="Y170" s="58"/>
    </row>
    <row r="171" spans="5:25" ht="12.75" x14ac:dyDescent="0.2">
      <c r="E171" s="117"/>
      <c r="F171" s="117"/>
      <c r="M171" s="58"/>
      <c r="P171" s="58"/>
      <c r="R171" s="58"/>
      <c r="Y171" s="58"/>
    </row>
    <row r="172" spans="5:25" ht="12.75" x14ac:dyDescent="0.2">
      <c r="E172" s="117"/>
      <c r="F172" s="117"/>
      <c r="M172" s="58"/>
      <c r="P172" s="58"/>
      <c r="R172" s="58"/>
      <c r="Y172" s="58"/>
    </row>
    <row r="173" spans="5:25" ht="12.75" x14ac:dyDescent="0.2">
      <c r="E173" s="117"/>
      <c r="F173" s="117"/>
      <c r="M173" s="58"/>
      <c r="P173" s="58"/>
      <c r="R173" s="58"/>
      <c r="Y173" s="58"/>
    </row>
    <row r="174" spans="5:25" ht="12.75" x14ac:dyDescent="0.2">
      <c r="E174" s="117"/>
      <c r="F174" s="117"/>
      <c r="M174" s="58"/>
      <c r="P174" s="58"/>
      <c r="R174" s="58"/>
      <c r="Y174" s="58"/>
    </row>
    <row r="175" spans="5:25" ht="12.75" x14ac:dyDescent="0.2">
      <c r="E175" s="117"/>
      <c r="F175" s="117"/>
      <c r="M175" s="58"/>
      <c r="P175" s="58"/>
      <c r="R175" s="58"/>
      <c r="Y175" s="58"/>
    </row>
    <row r="176" spans="5:25" ht="12.75" x14ac:dyDescent="0.2">
      <c r="E176" s="117"/>
      <c r="F176" s="117"/>
      <c r="M176" s="58"/>
      <c r="P176" s="58"/>
      <c r="R176" s="58"/>
      <c r="Y176" s="58"/>
    </row>
    <row r="177" spans="5:25" ht="12.75" x14ac:dyDescent="0.2">
      <c r="E177" s="117"/>
      <c r="F177" s="117"/>
      <c r="M177" s="58"/>
      <c r="P177" s="58"/>
      <c r="R177" s="58"/>
      <c r="Y177" s="58"/>
    </row>
    <row r="178" spans="5:25" ht="12.75" x14ac:dyDescent="0.2">
      <c r="E178" s="117"/>
      <c r="F178" s="117"/>
      <c r="M178" s="58"/>
      <c r="P178" s="58"/>
      <c r="R178" s="58"/>
      <c r="Y178" s="58"/>
    </row>
    <row r="179" spans="5:25" ht="12.75" x14ac:dyDescent="0.2">
      <c r="E179" s="117"/>
      <c r="F179" s="117"/>
      <c r="M179" s="58"/>
      <c r="P179" s="58"/>
      <c r="R179" s="58"/>
      <c r="Y179" s="58"/>
    </row>
    <row r="180" spans="5:25" ht="12.75" x14ac:dyDescent="0.2">
      <c r="E180" s="117"/>
      <c r="F180" s="117"/>
      <c r="M180" s="58"/>
      <c r="P180" s="58"/>
      <c r="R180" s="58"/>
      <c r="Y180" s="58"/>
    </row>
    <row r="181" spans="5:25" ht="12.75" x14ac:dyDescent="0.2">
      <c r="E181" s="117"/>
      <c r="F181" s="117"/>
      <c r="M181" s="58"/>
      <c r="P181" s="58"/>
      <c r="R181" s="58"/>
      <c r="Y181" s="58"/>
    </row>
    <row r="182" spans="5:25" ht="12.75" x14ac:dyDescent="0.2">
      <c r="E182" s="117"/>
      <c r="F182" s="117"/>
      <c r="M182" s="58"/>
      <c r="P182" s="58"/>
      <c r="R182" s="58"/>
      <c r="Y182" s="58"/>
    </row>
    <row r="183" spans="5:25" ht="12.75" x14ac:dyDescent="0.2">
      <c r="E183" s="117"/>
      <c r="F183" s="117"/>
      <c r="M183" s="58"/>
      <c r="P183" s="58"/>
      <c r="R183" s="58"/>
      <c r="Y183" s="58"/>
    </row>
    <row r="184" spans="5:25" ht="12.75" x14ac:dyDescent="0.2">
      <c r="E184" s="117"/>
      <c r="F184" s="117"/>
      <c r="M184" s="58"/>
      <c r="P184" s="58"/>
      <c r="R184" s="58"/>
      <c r="Y184" s="58"/>
    </row>
    <row r="185" spans="5:25" ht="12.75" x14ac:dyDescent="0.2">
      <c r="E185" s="117"/>
      <c r="F185" s="117"/>
      <c r="M185" s="58"/>
      <c r="P185" s="58"/>
      <c r="R185" s="58"/>
      <c r="Y185" s="58"/>
    </row>
    <row r="186" spans="5:25" ht="12.75" x14ac:dyDescent="0.2">
      <c r="E186" s="117"/>
      <c r="F186" s="117"/>
      <c r="M186" s="58"/>
      <c r="P186" s="58"/>
      <c r="R186" s="58"/>
      <c r="Y186" s="58"/>
    </row>
    <row r="187" spans="5:25" ht="12.75" x14ac:dyDescent="0.2">
      <c r="E187" s="117"/>
      <c r="F187" s="117"/>
      <c r="M187" s="58"/>
      <c r="P187" s="58"/>
      <c r="R187" s="58"/>
      <c r="Y187" s="58"/>
    </row>
    <row r="188" spans="5:25" ht="12.75" x14ac:dyDescent="0.2">
      <c r="E188" s="117"/>
      <c r="F188" s="117"/>
      <c r="M188" s="58"/>
      <c r="P188" s="58"/>
      <c r="R188" s="58"/>
      <c r="Y188" s="58"/>
    </row>
    <row r="189" spans="5:25" ht="12.75" x14ac:dyDescent="0.2">
      <c r="E189" s="117"/>
      <c r="F189" s="117"/>
      <c r="M189" s="58"/>
      <c r="P189" s="58"/>
      <c r="R189" s="58"/>
      <c r="Y189" s="58"/>
    </row>
    <row r="190" spans="5:25" ht="12.75" x14ac:dyDescent="0.2">
      <c r="E190" s="117"/>
      <c r="F190" s="117"/>
      <c r="M190" s="58"/>
      <c r="P190" s="58"/>
      <c r="R190" s="58"/>
      <c r="Y190" s="58"/>
    </row>
    <row r="191" spans="5:25" ht="12.75" x14ac:dyDescent="0.2">
      <c r="E191" s="117"/>
      <c r="F191" s="117"/>
      <c r="M191" s="58"/>
      <c r="P191" s="58"/>
      <c r="R191" s="58"/>
      <c r="Y191" s="58"/>
    </row>
    <row r="192" spans="5:25" ht="12.75" x14ac:dyDescent="0.2">
      <c r="E192" s="117"/>
      <c r="F192" s="117"/>
      <c r="M192" s="58"/>
      <c r="P192" s="58"/>
      <c r="R192" s="58"/>
      <c r="Y192" s="58"/>
    </row>
    <row r="193" spans="5:25" ht="12.75" x14ac:dyDescent="0.2">
      <c r="E193" s="117"/>
      <c r="F193" s="117"/>
      <c r="M193" s="58"/>
      <c r="P193" s="58"/>
      <c r="R193" s="58"/>
      <c r="Y193" s="58"/>
    </row>
    <row r="194" spans="5:25" ht="12.75" x14ac:dyDescent="0.2">
      <c r="E194" s="117"/>
      <c r="F194" s="117"/>
      <c r="M194" s="58"/>
      <c r="P194" s="58"/>
      <c r="R194" s="58"/>
      <c r="Y194" s="58"/>
    </row>
    <row r="195" spans="5:25" ht="12.75" x14ac:dyDescent="0.2">
      <c r="E195" s="117"/>
      <c r="F195" s="117"/>
      <c r="M195" s="58"/>
      <c r="P195" s="58"/>
      <c r="R195" s="58"/>
      <c r="Y195" s="58"/>
    </row>
    <row r="196" spans="5:25" ht="12.75" x14ac:dyDescent="0.2">
      <c r="E196" s="117"/>
      <c r="F196" s="117"/>
      <c r="M196" s="58"/>
      <c r="P196" s="58"/>
      <c r="R196" s="58"/>
      <c r="Y196" s="58"/>
    </row>
    <row r="197" spans="5:25" ht="12.75" x14ac:dyDescent="0.2">
      <c r="E197" s="117"/>
      <c r="F197" s="117"/>
      <c r="M197" s="58"/>
      <c r="P197" s="58"/>
      <c r="R197" s="58"/>
      <c r="Y197" s="58"/>
    </row>
    <row r="198" spans="5:25" ht="12.75" x14ac:dyDescent="0.2">
      <c r="E198" s="117"/>
      <c r="F198" s="117"/>
      <c r="M198" s="58"/>
      <c r="P198" s="58"/>
      <c r="R198" s="58"/>
      <c r="Y198" s="58"/>
    </row>
    <row r="199" spans="5:25" ht="12.75" x14ac:dyDescent="0.2">
      <c r="E199" s="117"/>
      <c r="F199" s="117"/>
      <c r="M199" s="58"/>
      <c r="P199" s="58"/>
      <c r="R199" s="58"/>
      <c r="Y199" s="58"/>
    </row>
    <row r="200" spans="5:25" ht="12.75" x14ac:dyDescent="0.2">
      <c r="E200" s="117"/>
      <c r="F200" s="117"/>
      <c r="M200" s="58"/>
      <c r="P200" s="58"/>
      <c r="R200" s="58"/>
      <c r="Y200" s="58"/>
    </row>
    <row r="201" spans="5:25" ht="12.75" x14ac:dyDescent="0.2">
      <c r="E201" s="117"/>
      <c r="F201" s="117"/>
      <c r="M201" s="58"/>
      <c r="P201" s="58"/>
      <c r="R201" s="58"/>
      <c r="Y201" s="58"/>
    </row>
    <row r="202" spans="5:25" ht="12.75" x14ac:dyDescent="0.2">
      <c r="E202" s="117"/>
      <c r="F202" s="117"/>
      <c r="M202" s="58"/>
      <c r="P202" s="58"/>
      <c r="R202" s="58"/>
      <c r="Y202" s="58"/>
    </row>
    <row r="203" spans="5:25" ht="12.75" x14ac:dyDescent="0.2">
      <c r="E203" s="117"/>
      <c r="F203" s="117"/>
      <c r="M203" s="58"/>
      <c r="P203" s="58"/>
      <c r="R203" s="58"/>
      <c r="Y203" s="58"/>
    </row>
    <row r="204" spans="5:25" ht="12.75" x14ac:dyDescent="0.2">
      <c r="E204" s="117"/>
      <c r="F204" s="117"/>
      <c r="M204" s="58"/>
      <c r="P204" s="58"/>
      <c r="R204" s="58"/>
      <c r="Y204" s="58"/>
    </row>
    <row r="205" spans="5:25" ht="12.75" x14ac:dyDescent="0.2">
      <c r="E205" s="117"/>
      <c r="F205" s="117"/>
      <c r="M205" s="58"/>
      <c r="P205" s="58"/>
      <c r="R205" s="58"/>
      <c r="Y205" s="58"/>
    </row>
    <row r="206" spans="5:25" ht="12.75" x14ac:dyDescent="0.2">
      <c r="E206" s="117"/>
      <c r="F206" s="117"/>
      <c r="M206" s="58"/>
      <c r="P206" s="58"/>
      <c r="R206" s="58"/>
      <c r="Y206" s="58"/>
    </row>
    <row r="207" spans="5:25" ht="12.75" x14ac:dyDescent="0.2">
      <c r="E207" s="117"/>
      <c r="F207" s="117"/>
      <c r="M207" s="58"/>
      <c r="P207" s="58"/>
      <c r="R207" s="58"/>
      <c r="Y207" s="58"/>
    </row>
    <row r="208" spans="5:25" ht="12.75" x14ac:dyDescent="0.2">
      <c r="E208" s="117"/>
      <c r="F208" s="117"/>
      <c r="M208" s="58"/>
      <c r="P208" s="58"/>
      <c r="R208" s="58"/>
      <c r="Y208" s="58"/>
    </row>
    <row r="209" spans="5:25" ht="12.75" x14ac:dyDescent="0.2">
      <c r="E209" s="117"/>
      <c r="F209" s="117"/>
      <c r="M209" s="58"/>
      <c r="P209" s="58"/>
      <c r="R209" s="58"/>
      <c r="Y209" s="58"/>
    </row>
    <row r="210" spans="5:25" ht="12.75" x14ac:dyDescent="0.2">
      <c r="E210" s="117"/>
      <c r="F210" s="117"/>
      <c r="M210" s="58"/>
      <c r="P210" s="58"/>
      <c r="R210" s="58"/>
      <c r="Y210" s="58"/>
    </row>
    <row r="211" spans="5:25" ht="12.75" x14ac:dyDescent="0.2">
      <c r="E211" s="117"/>
      <c r="F211" s="117"/>
      <c r="M211" s="58"/>
      <c r="P211" s="58"/>
      <c r="R211" s="58"/>
      <c r="Y211" s="58"/>
    </row>
    <row r="212" spans="5:25" ht="12.75" x14ac:dyDescent="0.2">
      <c r="E212" s="117"/>
      <c r="F212" s="117"/>
      <c r="M212" s="58"/>
      <c r="P212" s="58"/>
      <c r="R212" s="58"/>
      <c r="Y212" s="58"/>
    </row>
    <row r="213" spans="5:25" ht="12.75" x14ac:dyDescent="0.2">
      <c r="E213" s="117"/>
      <c r="F213" s="117"/>
      <c r="M213" s="58"/>
      <c r="P213" s="58"/>
      <c r="R213" s="58"/>
      <c r="Y213" s="58"/>
    </row>
    <row r="214" spans="5:25" ht="12.75" x14ac:dyDescent="0.2">
      <c r="E214" s="117"/>
      <c r="F214" s="117"/>
      <c r="M214" s="58"/>
      <c r="P214" s="58"/>
      <c r="R214" s="58"/>
      <c r="Y214" s="58"/>
    </row>
    <row r="215" spans="5:25" ht="12.75" x14ac:dyDescent="0.2">
      <c r="E215" s="117"/>
      <c r="F215" s="117"/>
      <c r="M215" s="58"/>
      <c r="P215" s="58"/>
      <c r="R215" s="58"/>
      <c r="Y215" s="58"/>
    </row>
    <row r="216" spans="5:25" ht="12.75" x14ac:dyDescent="0.2">
      <c r="E216" s="117"/>
      <c r="F216" s="117"/>
      <c r="M216" s="58"/>
      <c r="P216" s="58"/>
      <c r="R216" s="58"/>
      <c r="Y216" s="58"/>
    </row>
    <row r="217" spans="5:25" ht="12.75" x14ac:dyDescent="0.2">
      <c r="E217" s="117"/>
      <c r="F217" s="117"/>
      <c r="M217" s="58"/>
      <c r="P217" s="58"/>
      <c r="R217" s="58"/>
      <c r="Y217" s="58"/>
    </row>
    <row r="218" spans="5:25" ht="12.75" x14ac:dyDescent="0.2">
      <c r="E218" s="117"/>
      <c r="F218" s="117"/>
      <c r="M218" s="58"/>
      <c r="P218" s="58"/>
      <c r="R218" s="58"/>
      <c r="Y218" s="58"/>
    </row>
    <row r="219" spans="5:25" ht="12.75" x14ac:dyDescent="0.2">
      <c r="E219" s="117"/>
      <c r="F219" s="117"/>
      <c r="M219" s="58"/>
      <c r="P219" s="58"/>
      <c r="R219" s="58"/>
      <c r="Y219" s="58"/>
    </row>
    <row r="220" spans="5:25" ht="12.75" x14ac:dyDescent="0.2">
      <c r="E220" s="117"/>
      <c r="F220" s="117"/>
      <c r="M220" s="58"/>
      <c r="P220" s="58"/>
      <c r="R220" s="58"/>
      <c r="Y220" s="58"/>
    </row>
    <row r="221" spans="5:25" ht="12.75" x14ac:dyDescent="0.2">
      <c r="E221" s="117"/>
      <c r="F221" s="117"/>
      <c r="M221" s="58"/>
      <c r="P221" s="58"/>
      <c r="R221" s="58"/>
      <c r="Y221" s="58"/>
    </row>
    <row r="222" spans="5:25" ht="12.75" x14ac:dyDescent="0.2">
      <c r="E222" s="117"/>
      <c r="F222" s="117"/>
      <c r="M222" s="58"/>
      <c r="P222" s="58"/>
      <c r="R222" s="58"/>
      <c r="Y222" s="58"/>
    </row>
    <row r="223" spans="5:25" ht="12.75" x14ac:dyDescent="0.2">
      <c r="E223" s="117"/>
      <c r="F223" s="117"/>
      <c r="M223" s="58"/>
      <c r="P223" s="58"/>
      <c r="R223" s="58"/>
      <c r="Y223" s="58"/>
    </row>
    <row r="224" spans="5:25" ht="12.75" x14ac:dyDescent="0.2">
      <c r="E224" s="117"/>
      <c r="F224" s="117"/>
      <c r="M224" s="58"/>
      <c r="P224" s="58"/>
      <c r="R224" s="58"/>
      <c r="Y224" s="58"/>
    </row>
    <row r="225" spans="5:25" ht="12.75" x14ac:dyDescent="0.2">
      <c r="E225" s="117"/>
      <c r="F225" s="117"/>
      <c r="M225" s="58"/>
      <c r="P225" s="58"/>
      <c r="R225" s="58"/>
      <c r="Y225" s="58"/>
    </row>
    <row r="226" spans="5:25" ht="12.75" x14ac:dyDescent="0.2">
      <c r="E226" s="117"/>
      <c r="F226" s="117"/>
      <c r="M226" s="58"/>
      <c r="P226" s="58"/>
      <c r="R226" s="58"/>
      <c r="Y226" s="58"/>
    </row>
    <row r="227" spans="5:25" ht="12.75" x14ac:dyDescent="0.2">
      <c r="E227" s="117"/>
      <c r="F227" s="117"/>
      <c r="M227" s="58"/>
      <c r="P227" s="58"/>
      <c r="R227" s="58"/>
      <c r="Y227" s="58"/>
    </row>
    <row r="228" spans="5:25" ht="12.75" x14ac:dyDescent="0.2">
      <c r="E228" s="117"/>
      <c r="F228" s="117"/>
      <c r="M228" s="58"/>
      <c r="P228" s="58"/>
      <c r="R228" s="58"/>
      <c r="Y228" s="58"/>
    </row>
    <row r="229" spans="5:25" ht="12.75" x14ac:dyDescent="0.2">
      <c r="E229" s="117"/>
      <c r="F229" s="117"/>
      <c r="M229" s="58"/>
      <c r="P229" s="58"/>
      <c r="R229" s="58"/>
      <c r="Y229" s="58"/>
    </row>
    <row r="230" spans="5:25" ht="12.75" x14ac:dyDescent="0.2">
      <c r="E230" s="117"/>
      <c r="F230" s="117"/>
      <c r="M230" s="58"/>
      <c r="P230" s="58"/>
      <c r="R230" s="58"/>
      <c r="Y230" s="58"/>
    </row>
    <row r="231" spans="5:25" ht="12.75" x14ac:dyDescent="0.2">
      <c r="E231" s="117"/>
      <c r="F231" s="117"/>
      <c r="M231" s="58"/>
      <c r="P231" s="58"/>
      <c r="R231" s="58"/>
      <c r="Y231" s="58"/>
    </row>
    <row r="232" spans="5:25" ht="12.75" x14ac:dyDescent="0.2">
      <c r="E232" s="117"/>
      <c r="F232" s="117"/>
      <c r="M232" s="58"/>
      <c r="P232" s="58"/>
      <c r="R232" s="58"/>
      <c r="Y232" s="58"/>
    </row>
    <row r="233" spans="5:25" ht="12.75" x14ac:dyDescent="0.2">
      <c r="E233" s="117"/>
      <c r="F233" s="117"/>
      <c r="M233" s="58"/>
      <c r="P233" s="58"/>
      <c r="R233" s="58"/>
      <c r="Y233" s="58"/>
    </row>
    <row r="234" spans="5:25" ht="12.75" x14ac:dyDescent="0.2">
      <c r="E234" s="117"/>
      <c r="F234" s="117"/>
      <c r="M234" s="58"/>
      <c r="P234" s="58"/>
      <c r="R234" s="58"/>
      <c r="Y234" s="58"/>
    </row>
    <row r="235" spans="5:25" ht="12.75" x14ac:dyDescent="0.2">
      <c r="E235" s="117"/>
      <c r="F235" s="117"/>
      <c r="M235" s="58"/>
      <c r="P235" s="58"/>
      <c r="R235" s="58"/>
      <c r="Y235" s="58"/>
    </row>
    <row r="236" spans="5:25" ht="12.75" x14ac:dyDescent="0.2">
      <c r="E236" s="117"/>
      <c r="F236" s="117"/>
      <c r="M236" s="58"/>
      <c r="P236" s="58"/>
      <c r="R236" s="58"/>
      <c r="Y236" s="58"/>
    </row>
    <row r="237" spans="5:25" ht="12.75" x14ac:dyDescent="0.2">
      <c r="E237" s="117"/>
      <c r="F237" s="117"/>
      <c r="M237" s="58"/>
      <c r="P237" s="58"/>
      <c r="R237" s="58"/>
      <c r="Y237" s="58"/>
    </row>
    <row r="238" spans="5:25" ht="12.75" x14ac:dyDescent="0.2">
      <c r="E238" s="117"/>
      <c r="F238" s="117"/>
      <c r="M238" s="58"/>
      <c r="P238" s="58"/>
      <c r="R238" s="58"/>
      <c r="Y238" s="58"/>
    </row>
    <row r="239" spans="5:25" ht="12.75" x14ac:dyDescent="0.2">
      <c r="E239" s="117"/>
      <c r="F239" s="117"/>
      <c r="M239" s="58"/>
      <c r="P239" s="58"/>
      <c r="R239" s="58"/>
      <c r="Y239" s="58"/>
    </row>
    <row r="240" spans="5:25" ht="12.75" x14ac:dyDescent="0.2">
      <c r="E240" s="117"/>
      <c r="F240" s="117"/>
      <c r="M240" s="58"/>
      <c r="P240" s="58"/>
      <c r="R240" s="58"/>
      <c r="Y240" s="58"/>
    </row>
    <row r="241" spans="5:25" ht="12.75" x14ac:dyDescent="0.2">
      <c r="E241" s="117"/>
      <c r="F241" s="117"/>
      <c r="M241" s="58"/>
      <c r="P241" s="58"/>
      <c r="R241" s="58"/>
      <c r="Y241" s="58"/>
    </row>
    <row r="242" spans="5:25" ht="12.75" x14ac:dyDescent="0.2">
      <c r="E242" s="117"/>
      <c r="F242" s="117"/>
      <c r="M242" s="58"/>
      <c r="P242" s="58"/>
      <c r="R242" s="58"/>
      <c r="Y242" s="58"/>
    </row>
    <row r="243" spans="5:25" ht="12.75" x14ac:dyDescent="0.2">
      <c r="E243" s="117"/>
      <c r="F243" s="117"/>
      <c r="M243" s="58"/>
      <c r="P243" s="58"/>
      <c r="R243" s="58"/>
      <c r="Y243" s="58"/>
    </row>
    <row r="244" spans="5:25" ht="12.75" x14ac:dyDescent="0.2">
      <c r="E244" s="117"/>
      <c r="F244" s="117"/>
      <c r="M244" s="58"/>
      <c r="P244" s="58"/>
      <c r="R244" s="58"/>
      <c r="Y244" s="58"/>
    </row>
    <row r="245" spans="5:25" ht="12.75" x14ac:dyDescent="0.2">
      <c r="E245" s="117"/>
      <c r="F245" s="117"/>
      <c r="M245" s="58"/>
      <c r="P245" s="58"/>
      <c r="R245" s="58"/>
      <c r="Y245" s="58"/>
    </row>
    <row r="246" spans="5:25" ht="12.75" x14ac:dyDescent="0.2">
      <c r="E246" s="117"/>
      <c r="F246" s="117"/>
      <c r="M246" s="58"/>
      <c r="P246" s="58"/>
      <c r="R246" s="58"/>
      <c r="Y246" s="58"/>
    </row>
    <row r="247" spans="5:25" ht="12.75" x14ac:dyDescent="0.2">
      <c r="E247" s="117"/>
      <c r="F247" s="117"/>
      <c r="M247" s="58"/>
      <c r="P247" s="58"/>
      <c r="R247" s="58"/>
      <c r="Y247" s="58"/>
    </row>
    <row r="248" spans="5:25" ht="12.75" x14ac:dyDescent="0.2">
      <c r="E248" s="117"/>
      <c r="F248" s="117"/>
      <c r="M248" s="58"/>
      <c r="P248" s="58"/>
      <c r="R248" s="58"/>
      <c r="Y248" s="58"/>
    </row>
    <row r="249" spans="5:25" ht="12.75" x14ac:dyDescent="0.2">
      <c r="E249" s="117"/>
      <c r="F249" s="117"/>
      <c r="M249" s="58"/>
      <c r="P249" s="58"/>
      <c r="R249" s="58"/>
      <c r="Y249" s="58"/>
    </row>
    <row r="250" spans="5:25" ht="12.75" x14ac:dyDescent="0.2">
      <c r="E250" s="117"/>
      <c r="F250" s="117"/>
      <c r="M250" s="58"/>
      <c r="P250" s="58"/>
      <c r="R250" s="58"/>
      <c r="Y250" s="58"/>
    </row>
    <row r="251" spans="5:25" ht="12.75" x14ac:dyDescent="0.2">
      <c r="E251" s="117"/>
      <c r="F251" s="117"/>
      <c r="M251" s="58"/>
      <c r="P251" s="58"/>
      <c r="R251" s="58"/>
      <c r="Y251" s="58"/>
    </row>
    <row r="252" spans="5:25" ht="12.75" x14ac:dyDescent="0.2">
      <c r="E252" s="117"/>
      <c r="F252" s="117"/>
      <c r="M252" s="58"/>
      <c r="P252" s="58"/>
      <c r="R252" s="58"/>
      <c r="Y252" s="58"/>
    </row>
    <row r="253" spans="5:25" ht="12.75" x14ac:dyDescent="0.2">
      <c r="E253" s="117"/>
      <c r="F253" s="117"/>
      <c r="M253" s="58"/>
      <c r="P253" s="58"/>
      <c r="R253" s="58"/>
      <c r="Y253" s="58"/>
    </row>
    <row r="254" spans="5:25" ht="12.75" x14ac:dyDescent="0.2">
      <c r="E254" s="117"/>
      <c r="F254" s="117"/>
      <c r="M254" s="58"/>
      <c r="P254" s="58"/>
      <c r="R254" s="58"/>
      <c r="Y254" s="58"/>
    </row>
    <row r="255" spans="5:25" ht="12.75" x14ac:dyDescent="0.2">
      <c r="E255" s="117"/>
      <c r="F255" s="117"/>
      <c r="M255" s="58"/>
      <c r="P255" s="58"/>
      <c r="R255" s="58"/>
      <c r="Y255" s="58"/>
    </row>
    <row r="256" spans="5:25" ht="12.75" x14ac:dyDescent="0.2">
      <c r="E256" s="117"/>
      <c r="F256" s="117"/>
      <c r="M256" s="58"/>
      <c r="P256" s="58"/>
      <c r="R256" s="58"/>
      <c r="Y256" s="58"/>
    </row>
    <row r="257" spans="5:25" ht="12.75" x14ac:dyDescent="0.2">
      <c r="E257" s="117"/>
      <c r="F257" s="117"/>
      <c r="M257" s="58"/>
      <c r="P257" s="58"/>
      <c r="R257" s="58"/>
      <c r="Y257" s="58"/>
    </row>
    <row r="258" spans="5:25" ht="12.75" x14ac:dyDescent="0.2">
      <c r="E258" s="117"/>
      <c r="F258" s="117"/>
      <c r="M258" s="58"/>
      <c r="P258" s="58"/>
      <c r="R258" s="58"/>
      <c r="Y258" s="58"/>
    </row>
    <row r="259" spans="5:25" ht="12.75" x14ac:dyDescent="0.2">
      <c r="E259" s="117"/>
      <c r="F259" s="117"/>
      <c r="M259" s="58"/>
      <c r="P259" s="58"/>
      <c r="R259" s="58"/>
      <c r="Y259" s="58"/>
    </row>
    <row r="260" spans="5:25" ht="12.75" x14ac:dyDescent="0.2">
      <c r="E260" s="117"/>
      <c r="F260" s="117"/>
      <c r="M260" s="58"/>
      <c r="P260" s="58"/>
      <c r="R260" s="58"/>
      <c r="Y260" s="58"/>
    </row>
    <row r="261" spans="5:25" ht="12.75" x14ac:dyDescent="0.2">
      <c r="E261" s="117"/>
      <c r="F261" s="117"/>
      <c r="M261" s="58"/>
      <c r="P261" s="58"/>
      <c r="R261" s="58"/>
      <c r="Y261" s="58"/>
    </row>
    <row r="262" spans="5:25" ht="12.75" x14ac:dyDescent="0.2">
      <c r="E262" s="117"/>
      <c r="F262" s="117"/>
      <c r="M262" s="58"/>
      <c r="P262" s="58"/>
      <c r="R262" s="58"/>
      <c r="Y262" s="58"/>
    </row>
    <row r="263" spans="5:25" ht="12.75" x14ac:dyDescent="0.2">
      <c r="E263" s="117"/>
      <c r="F263" s="117"/>
      <c r="M263" s="58"/>
      <c r="P263" s="58"/>
      <c r="R263" s="58"/>
      <c r="Y263" s="58"/>
    </row>
    <row r="264" spans="5:25" ht="12.75" x14ac:dyDescent="0.2">
      <c r="E264" s="117"/>
      <c r="F264" s="117"/>
      <c r="M264" s="58"/>
      <c r="P264" s="58"/>
      <c r="R264" s="58"/>
      <c r="Y264" s="58"/>
    </row>
    <row r="265" spans="5:25" ht="12.75" x14ac:dyDescent="0.2">
      <c r="E265" s="117"/>
      <c r="F265" s="117"/>
      <c r="M265" s="58"/>
      <c r="P265" s="58"/>
      <c r="R265" s="58"/>
      <c r="Y265" s="58"/>
    </row>
    <row r="266" spans="5:25" ht="12.75" x14ac:dyDescent="0.2">
      <c r="E266" s="117"/>
      <c r="F266" s="117"/>
      <c r="M266" s="58"/>
      <c r="P266" s="58"/>
      <c r="R266" s="58"/>
      <c r="Y266" s="58"/>
    </row>
    <row r="267" spans="5:25" ht="12.75" x14ac:dyDescent="0.2">
      <c r="E267" s="117"/>
      <c r="F267" s="117"/>
      <c r="M267" s="58"/>
      <c r="P267" s="58"/>
      <c r="R267" s="58"/>
      <c r="Y267" s="58"/>
    </row>
    <row r="268" spans="5:25" ht="12.75" x14ac:dyDescent="0.2">
      <c r="E268" s="117"/>
      <c r="F268" s="117"/>
      <c r="M268" s="58"/>
      <c r="P268" s="58"/>
      <c r="R268" s="58"/>
      <c r="Y268" s="58"/>
    </row>
    <row r="269" spans="5:25" ht="12.75" x14ac:dyDescent="0.2">
      <c r="E269" s="117"/>
      <c r="F269" s="117"/>
      <c r="M269" s="58"/>
      <c r="P269" s="58"/>
      <c r="R269" s="58"/>
      <c r="Y269" s="58"/>
    </row>
    <row r="270" spans="5:25" ht="12.75" x14ac:dyDescent="0.2">
      <c r="E270" s="117"/>
      <c r="F270" s="117"/>
      <c r="M270" s="58"/>
      <c r="P270" s="58"/>
      <c r="R270" s="58"/>
      <c r="Y270" s="58"/>
    </row>
    <row r="271" spans="5:25" ht="12.75" x14ac:dyDescent="0.2">
      <c r="E271" s="117"/>
      <c r="F271" s="117"/>
      <c r="M271" s="58"/>
      <c r="P271" s="58"/>
      <c r="R271" s="58"/>
      <c r="Y271" s="58"/>
    </row>
    <row r="272" spans="5:25" ht="12.75" x14ac:dyDescent="0.2">
      <c r="E272" s="117"/>
      <c r="F272" s="117"/>
      <c r="M272" s="58"/>
      <c r="P272" s="58"/>
      <c r="R272" s="58"/>
      <c r="Y272" s="58"/>
    </row>
    <row r="273" spans="5:25" ht="12.75" x14ac:dyDescent="0.2">
      <c r="E273" s="117"/>
      <c r="F273" s="117"/>
      <c r="M273" s="58"/>
      <c r="P273" s="58"/>
      <c r="R273" s="58"/>
      <c r="Y273" s="58"/>
    </row>
    <row r="274" spans="5:25" ht="12.75" x14ac:dyDescent="0.2">
      <c r="E274" s="117"/>
      <c r="F274" s="117"/>
      <c r="M274" s="58"/>
      <c r="P274" s="58"/>
      <c r="R274" s="58"/>
      <c r="Y274" s="58"/>
    </row>
    <row r="275" spans="5:25" ht="12.75" x14ac:dyDescent="0.2">
      <c r="E275" s="117"/>
      <c r="F275" s="117"/>
      <c r="M275" s="58"/>
      <c r="P275" s="58"/>
      <c r="R275" s="58"/>
      <c r="Y275" s="58"/>
    </row>
    <row r="276" spans="5:25" ht="12.75" x14ac:dyDescent="0.2">
      <c r="E276" s="117"/>
      <c r="F276" s="117"/>
      <c r="M276" s="58"/>
      <c r="P276" s="58"/>
      <c r="R276" s="58"/>
      <c r="Y276" s="58"/>
    </row>
    <row r="277" spans="5:25" ht="12.75" x14ac:dyDescent="0.2">
      <c r="E277" s="117"/>
      <c r="F277" s="117"/>
      <c r="M277" s="58"/>
      <c r="P277" s="58"/>
      <c r="R277" s="58"/>
      <c r="Y277" s="58"/>
    </row>
    <row r="278" spans="5:25" ht="12.75" x14ac:dyDescent="0.2">
      <c r="E278" s="117"/>
      <c r="F278" s="117"/>
      <c r="M278" s="58"/>
      <c r="P278" s="58"/>
      <c r="R278" s="58"/>
      <c r="Y278" s="58"/>
    </row>
    <row r="279" spans="5:25" ht="12.75" x14ac:dyDescent="0.2">
      <c r="E279" s="117"/>
      <c r="F279" s="117"/>
      <c r="M279" s="58"/>
      <c r="P279" s="58"/>
      <c r="R279" s="58"/>
      <c r="Y279" s="58"/>
    </row>
    <row r="280" spans="5:25" ht="12.75" x14ac:dyDescent="0.2">
      <c r="E280" s="117"/>
      <c r="F280" s="117"/>
      <c r="M280" s="58"/>
      <c r="P280" s="58"/>
      <c r="R280" s="58"/>
      <c r="Y280" s="58"/>
    </row>
    <row r="281" spans="5:25" ht="12.75" x14ac:dyDescent="0.2">
      <c r="E281" s="117"/>
      <c r="F281" s="117"/>
      <c r="M281" s="58"/>
      <c r="P281" s="58"/>
      <c r="R281" s="58"/>
      <c r="Y281" s="58"/>
    </row>
    <row r="282" spans="5:25" ht="12.75" x14ac:dyDescent="0.2">
      <c r="E282" s="117"/>
      <c r="F282" s="117"/>
      <c r="M282" s="58"/>
      <c r="P282" s="58"/>
      <c r="R282" s="58"/>
      <c r="Y282" s="58"/>
    </row>
    <row r="283" spans="5:25" ht="12.75" x14ac:dyDescent="0.2">
      <c r="E283" s="117"/>
      <c r="F283" s="117"/>
      <c r="M283" s="58"/>
      <c r="P283" s="58"/>
      <c r="R283" s="58"/>
      <c r="Y283" s="58"/>
    </row>
    <row r="284" spans="5:25" ht="12.75" x14ac:dyDescent="0.2">
      <c r="E284" s="117"/>
      <c r="F284" s="117"/>
      <c r="M284" s="58"/>
      <c r="P284" s="58"/>
      <c r="R284" s="58"/>
      <c r="Y284" s="58"/>
    </row>
    <row r="285" spans="5:25" ht="12.75" x14ac:dyDescent="0.2">
      <c r="E285" s="117"/>
      <c r="F285" s="117"/>
      <c r="M285" s="58"/>
      <c r="P285" s="58"/>
      <c r="R285" s="58"/>
      <c r="Y285" s="58"/>
    </row>
    <row r="286" spans="5:25" ht="12.75" x14ac:dyDescent="0.2">
      <c r="E286" s="117"/>
      <c r="F286" s="117"/>
      <c r="M286" s="58"/>
      <c r="P286" s="58"/>
      <c r="R286" s="58"/>
      <c r="Y286" s="58"/>
    </row>
    <row r="287" spans="5:25" ht="12.75" x14ac:dyDescent="0.2">
      <c r="E287" s="117"/>
      <c r="F287" s="117"/>
      <c r="M287" s="58"/>
      <c r="P287" s="58"/>
      <c r="R287" s="58"/>
      <c r="Y287" s="58"/>
    </row>
    <row r="288" spans="5:25" ht="12.75" x14ac:dyDescent="0.2">
      <c r="E288" s="117"/>
      <c r="F288" s="117"/>
      <c r="M288" s="58"/>
      <c r="P288" s="58"/>
      <c r="R288" s="58"/>
      <c r="Y288" s="58"/>
    </row>
    <row r="289" spans="5:25" ht="12.75" x14ac:dyDescent="0.2">
      <c r="E289" s="117"/>
      <c r="F289" s="117"/>
      <c r="M289" s="58"/>
      <c r="P289" s="58"/>
      <c r="R289" s="58"/>
      <c r="Y289" s="58"/>
    </row>
    <row r="290" spans="5:25" ht="12.75" x14ac:dyDescent="0.2">
      <c r="E290" s="117"/>
      <c r="F290" s="117"/>
      <c r="M290" s="58"/>
      <c r="P290" s="58"/>
      <c r="R290" s="58"/>
      <c r="Y290" s="58"/>
    </row>
    <row r="291" spans="5:25" ht="12.75" x14ac:dyDescent="0.2">
      <c r="E291" s="117"/>
      <c r="F291" s="117"/>
      <c r="M291" s="58"/>
      <c r="P291" s="58"/>
      <c r="R291" s="58"/>
      <c r="Y291" s="58"/>
    </row>
    <row r="292" spans="5:25" ht="12.75" x14ac:dyDescent="0.2">
      <c r="E292" s="117"/>
      <c r="F292" s="117"/>
      <c r="M292" s="58"/>
      <c r="P292" s="58"/>
      <c r="R292" s="58"/>
      <c r="Y292" s="58"/>
    </row>
    <row r="293" spans="5:25" ht="12.75" x14ac:dyDescent="0.2">
      <c r="E293" s="117"/>
      <c r="F293" s="117"/>
      <c r="M293" s="58"/>
      <c r="P293" s="58"/>
      <c r="R293" s="58"/>
      <c r="Y293" s="58"/>
    </row>
    <row r="294" spans="5:25" ht="12.75" x14ac:dyDescent="0.2">
      <c r="E294" s="117"/>
      <c r="F294" s="117"/>
      <c r="M294" s="58"/>
      <c r="P294" s="58"/>
      <c r="R294" s="58"/>
      <c r="Y294" s="58"/>
    </row>
    <row r="295" spans="5:25" ht="12.75" x14ac:dyDescent="0.2">
      <c r="E295" s="117"/>
      <c r="F295" s="117"/>
      <c r="M295" s="58"/>
      <c r="P295" s="58"/>
      <c r="R295" s="58"/>
      <c r="Y295" s="58"/>
    </row>
    <row r="296" spans="5:25" ht="12.75" x14ac:dyDescent="0.2">
      <c r="E296" s="117"/>
      <c r="F296" s="117"/>
      <c r="M296" s="58"/>
      <c r="P296" s="58"/>
      <c r="R296" s="58"/>
      <c r="Y296" s="58"/>
    </row>
    <row r="297" spans="5:25" ht="12.75" x14ac:dyDescent="0.2">
      <c r="E297" s="117"/>
      <c r="F297" s="117"/>
      <c r="M297" s="58"/>
      <c r="P297" s="58"/>
      <c r="R297" s="58"/>
      <c r="Y297" s="58"/>
    </row>
    <row r="298" spans="5:25" ht="12.75" x14ac:dyDescent="0.2">
      <c r="E298" s="117"/>
      <c r="F298" s="117"/>
      <c r="M298" s="58"/>
      <c r="P298" s="58"/>
      <c r="R298" s="58"/>
      <c r="Y298" s="58"/>
    </row>
    <row r="299" spans="5:25" ht="12.75" x14ac:dyDescent="0.2">
      <c r="E299" s="117"/>
      <c r="F299" s="117"/>
      <c r="M299" s="58"/>
      <c r="P299" s="58"/>
      <c r="R299" s="58"/>
      <c r="Y299" s="58"/>
    </row>
    <row r="300" spans="5:25" ht="12.75" x14ac:dyDescent="0.2">
      <c r="E300" s="117"/>
      <c r="F300" s="117"/>
      <c r="M300" s="58"/>
      <c r="P300" s="58"/>
      <c r="R300" s="58"/>
      <c r="Y300" s="58"/>
    </row>
    <row r="301" spans="5:25" ht="12.75" x14ac:dyDescent="0.2">
      <c r="E301" s="117"/>
      <c r="F301" s="117"/>
      <c r="M301" s="58"/>
      <c r="P301" s="58"/>
      <c r="R301" s="58"/>
      <c r="Y301" s="58"/>
    </row>
    <row r="302" spans="5:25" ht="12.75" x14ac:dyDescent="0.2">
      <c r="E302" s="117"/>
      <c r="F302" s="117"/>
      <c r="M302" s="58"/>
      <c r="P302" s="58"/>
      <c r="R302" s="58"/>
      <c r="Y302" s="58"/>
    </row>
    <row r="303" spans="5:25" ht="12.75" x14ac:dyDescent="0.2">
      <c r="E303" s="117"/>
      <c r="F303" s="117"/>
      <c r="M303" s="58"/>
      <c r="P303" s="58"/>
      <c r="R303" s="58"/>
      <c r="Y303" s="58"/>
    </row>
    <row r="304" spans="5:25" ht="12.75" x14ac:dyDescent="0.2">
      <c r="E304" s="117"/>
      <c r="F304" s="117"/>
      <c r="M304" s="58"/>
      <c r="P304" s="58"/>
      <c r="R304" s="58"/>
      <c r="Y304" s="58"/>
    </row>
    <row r="305" spans="5:25" ht="12.75" x14ac:dyDescent="0.2">
      <c r="E305" s="117"/>
      <c r="F305" s="117"/>
      <c r="M305" s="58"/>
      <c r="P305" s="58"/>
      <c r="R305" s="58"/>
      <c r="Y305" s="58"/>
    </row>
    <row r="306" spans="5:25" ht="12.75" x14ac:dyDescent="0.2">
      <c r="E306" s="117"/>
      <c r="F306" s="117"/>
      <c r="M306" s="58"/>
      <c r="P306" s="58"/>
      <c r="R306" s="58"/>
      <c r="Y306" s="58"/>
    </row>
    <row r="307" spans="5:25" ht="12.75" x14ac:dyDescent="0.2">
      <c r="E307" s="117"/>
      <c r="F307" s="117"/>
      <c r="M307" s="58"/>
      <c r="P307" s="58"/>
      <c r="R307" s="58"/>
      <c r="Y307" s="58"/>
    </row>
    <row r="308" spans="5:25" ht="12.75" x14ac:dyDescent="0.2">
      <c r="E308" s="117"/>
      <c r="F308" s="117"/>
      <c r="M308" s="58"/>
      <c r="P308" s="58"/>
      <c r="R308" s="58"/>
      <c r="Y308" s="58"/>
    </row>
    <row r="309" spans="5:25" ht="12.75" x14ac:dyDescent="0.2">
      <c r="E309" s="117"/>
      <c r="F309" s="117"/>
      <c r="M309" s="58"/>
      <c r="P309" s="58"/>
      <c r="R309" s="58"/>
      <c r="Y309" s="58"/>
    </row>
    <row r="310" spans="5:25" ht="12.75" x14ac:dyDescent="0.2">
      <c r="E310" s="117"/>
      <c r="F310" s="117"/>
      <c r="M310" s="58"/>
      <c r="P310" s="58"/>
      <c r="R310" s="58"/>
      <c r="Y310" s="58"/>
    </row>
    <row r="311" spans="5:25" ht="12.75" x14ac:dyDescent="0.2">
      <c r="E311" s="117"/>
      <c r="F311" s="117"/>
      <c r="M311" s="58"/>
      <c r="P311" s="58"/>
      <c r="R311" s="58"/>
      <c r="Y311" s="58"/>
    </row>
    <row r="312" spans="5:25" ht="12.75" x14ac:dyDescent="0.2">
      <c r="E312" s="117"/>
      <c r="F312" s="117"/>
      <c r="M312" s="58"/>
      <c r="P312" s="58"/>
      <c r="R312" s="58"/>
      <c r="Y312" s="58"/>
    </row>
    <row r="313" spans="5:25" ht="12.75" x14ac:dyDescent="0.2">
      <c r="E313" s="117"/>
      <c r="F313" s="117"/>
      <c r="M313" s="58"/>
      <c r="P313" s="58"/>
      <c r="R313" s="58"/>
      <c r="Y313" s="58"/>
    </row>
    <row r="314" spans="5:25" ht="12.75" x14ac:dyDescent="0.2">
      <c r="E314" s="117"/>
      <c r="F314" s="117"/>
      <c r="M314" s="58"/>
      <c r="P314" s="58"/>
      <c r="R314" s="58"/>
      <c r="Y314" s="58"/>
    </row>
    <row r="315" spans="5:25" ht="12.75" x14ac:dyDescent="0.2">
      <c r="E315" s="117"/>
      <c r="F315" s="117"/>
      <c r="M315" s="58"/>
      <c r="P315" s="58"/>
      <c r="R315" s="58"/>
      <c r="Y315" s="58"/>
    </row>
    <row r="316" spans="5:25" ht="12.75" x14ac:dyDescent="0.2">
      <c r="E316" s="117"/>
      <c r="F316" s="117"/>
      <c r="M316" s="58"/>
      <c r="P316" s="58"/>
      <c r="R316" s="58"/>
      <c r="Y316" s="58"/>
    </row>
    <row r="317" spans="5:25" ht="12.75" x14ac:dyDescent="0.2">
      <c r="E317" s="117"/>
      <c r="F317" s="117"/>
      <c r="M317" s="58"/>
      <c r="P317" s="58"/>
      <c r="R317" s="58"/>
      <c r="Y317" s="58"/>
    </row>
    <row r="318" spans="5:25" ht="12.75" x14ac:dyDescent="0.2">
      <c r="E318" s="117"/>
      <c r="F318" s="117"/>
      <c r="M318" s="58"/>
      <c r="P318" s="58"/>
      <c r="R318" s="58"/>
      <c r="Y318" s="58"/>
    </row>
    <row r="319" spans="5:25" ht="12.75" x14ac:dyDescent="0.2">
      <c r="E319" s="117"/>
      <c r="F319" s="117"/>
      <c r="M319" s="58"/>
      <c r="P319" s="58"/>
      <c r="R319" s="58"/>
      <c r="Y319" s="58"/>
    </row>
    <row r="320" spans="5:25" ht="12.75" x14ac:dyDescent="0.2">
      <c r="E320" s="117"/>
      <c r="F320" s="117"/>
      <c r="M320" s="58"/>
      <c r="P320" s="58"/>
      <c r="R320" s="58"/>
      <c r="Y320" s="58"/>
    </row>
    <row r="321" spans="5:25" ht="12.75" x14ac:dyDescent="0.2">
      <c r="E321" s="117"/>
      <c r="F321" s="117"/>
      <c r="M321" s="58"/>
      <c r="P321" s="58"/>
      <c r="R321" s="58"/>
      <c r="Y321" s="58"/>
    </row>
    <row r="322" spans="5:25" ht="12.75" x14ac:dyDescent="0.2">
      <c r="E322" s="117"/>
      <c r="F322" s="117"/>
      <c r="M322" s="58"/>
      <c r="P322" s="58"/>
      <c r="R322" s="58"/>
      <c r="Y322" s="58"/>
    </row>
    <row r="323" spans="5:25" ht="12.75" x14ac:dyDescent="0.2">
      <c r="E323" s="117"/>
      <c r="F323" s="117"/>
      <c r="M323" s="58"/>
      <c r="P323" s="58"/>
      <c r="R323" s="58"/>
      <c r="Y323" s="58"/>
    </row>
    <row r="324" spans="5:25" ht="12.75" x14ac:dyDescent="0.2">
      <c r="E324" s="117"/>
      <c r="F324" s="117"/>
      <c r="M324" s="58"/>
      <c r="P324" s="58"/>
      <c r="R324" s="58"/>
      <c r="Y324" s="58"/>
    </row>
    <row r="325" spans="5:25" ht="12.75" x14ac:dyDescent="0.2">
      <c r="E325" s="117"/>
      <c r="F325" s="117"/>
      <c r="M325" s="58"/>
      <c r="P325" s="58"/>
      <c r="R325" s="58"/>
      <c r="Y325" s="58"/>
    </row>
    <row r="326" spans="5:25" ht="12.75" x14ac:dyDescent="0.2">
      <c r="E326" s="117"/>
      <c r="F326" s="117"/>
      <c r="M326" s="58"/>
      <c r="P326" s="58"/>
      <c r="R326" s="58"/>
      <c r="Y326" s="58"/>
    </row>
    <row r="327" spans="5:25" ht="12.75" x14ac:dyDescent="0.2">
      <c r="E327" s="117"/>
      <c r="F327" s="117"/>
      <c r="M327" s="58"/>
      <c r="P327" s="58"/>
      <c r="R327" s="58"/>
      <c r="Y327" s="58"/>
    </row>
    <row r="328" spans="5:25" ht="12.75" x14ac:dyDescent="0.2">
      <c r="E328" s="117"/>
      <c r="F328" s="117"/>
      <c r="M328" s="58"/>
      <c r="P328" s="58"/>
      <c r="R328" s="58"/>
      <c r="Y328" s="58"/>
    </row>
    <row r="329" spans="5:25" ht="12.75" x14ac:dyDescent="0.2">
      <c r="E329" s="117"/>
      <c r="F329" s="117"/>
      <c r="M329" s="58"/>
      <c r="P329" s="58"/>
      <c r="R329" s="58"/>
      <c r="Y329" s="58"/>
    </row>
    <row r="330" spans="5:25" ht="12.75" x14ac:dyDescent="0.2">
      <c r="E330" s="117"/>
      <c r="F330" s="117"/>
      <c r="M330" s="58"/>
      <c r="P330" s="58"/>
      <c r="R330" s="58"/>
      <c r="Y330" s="58"/>
    </row>
    <row r="331" spans="5:25" ht="12.75" x14ac:dyDescent="0.2">
      <c r="E331" s="117"/>
      <c r="F331" s="117"/>
      <c r="M331" s="58"/>
      <c r="P331" s="58"/>
      <c r="R331" s="58"/>
      <c r="Y331" s="58"/>
    </row>
    <row r="332" spans="5:25" ht="12.75" x14ac:dyDescent="0.2">
      <c r="E332" s="117"/>
      <c r="F332" s="117"/>
      <c r="M332" s="58"/>
      <c r="P332" s="58"/>
      <c r="R332" s="58"/>
      <c r="Y332" s="58"/>
    </row>
    <row r="333" spans="5:25" ht="12.75" x14ac:dyDescent="0.2">
      <c r="E333" s="117"/>
      <c r="F333" s="117"/>
      <c r="M333" s="58"/>
      <c r="P333" s="58"/>
      <c r="R333" s="58"/>
      <c r="Y333" s="58"/>
    </row>
    <row r="334" spans="5:25" ht="12.75" x14ac:dyDescent="0.2">
      <c r="E334" s="117"/>
      <c r="F334" s="117"/>
      <c r="M334" s="58"/>
      <c r="P334" s="58"/>
      <c r="R334" s="58"/>
      <c r="Y334" s="58"/>
    </row>
    <row r="335" spans="5:25" ht="12.75" x14ac:dyDescent="0.2">
      <c r="E335" s="117"/>
      <c r="F335" s="117"/>
      <c r="M335" s="58"/>
      <c r="P335" s="58"/>
      <c r="R335" s="58"/>
      <c r="Y335" s="58"/>
    </row>
    <row r="336" spans="5:25" ht="12.75" x14ac:dyDescent="0.2">
      <c r="E336" s="117"/>
      <c r="F336" s="117"/>
      <c r="M336" s="58"/>
      <c r="P336" s="58"/>
      <c r="R336" s="58"/>
      <c r="Y336" s="58"/>
    </row>
    <row r="337" spans="5:25" ht="12.75" x14ac:dyDescent="0.2">
      <c r="E337" s="117"/>
      <c r="F337" s="117"/>
      <c r="M337" s="58"/>
      <c r="P337" s="58"/>
      <c r="R337" s="58"/>
      <c r="Y337" s="58"/>
    </row>
    <row r="338" spans="5:25" ht="12.75" x14ac:dyDescent="0.2">
      <c r="E338" s="117"/>
      <c r="F338" s="117"/>
      <c r="M338" s="58"/>
      <c r="P338" s="58"/>
      <c r="R338" s="58"/>
      <c r="Y338" s="58"/>
    </row>
    <row r="339" spans="5:25" ht="12.75" x14ac:dyDescent="0.2">
      <c r="E339" s="117"/>
      <c r="F339" s="117"/>
      <c r="M339" s="58"/>
      <c r="P339" s="58"/>
      <c r="R339" s="58"/>
      <c r="Y339" s="58"/>
    </row>
    <row r="340" spans="5:25" ht="12.75" x14ac:dyDescent="0.2">
      <c r="E340" s="117"/>
      <c r="F340" s="117"/>
      <c r="M340" s="58"/>
      <c r="P340" s="58"/>
      <c r="R340" s="58"/>
      <c r="Y340" s="58"/>
    </row>
    <row r="341" spans="5:25" ht="12.75" x14ac:dyDescent="0.2">
      <c r="E341" s="117"/>
      <c r="F341" s="117"/>
      <c r="M341" s="58"/>
      <c r="P341" s="58"/>
      <c r="R341" s="58"/>
      <c r="Y341" s="58"/>
    </row>
    <row r="342" spans="5:25" ht="12.75" x14ac:dyDescent="0.2">
      <c r="E342" s="117"/>
      <c r="F342" s="117"/>
      <c r="M342" s="58"/>
      <c r="P342" s="58"/>
      <c r="R342" s="58"/>
      <c r="Y342" s="58"/>
    </row>
    <row r="343" spans="5:25" ht="12.75" x14ac:dyDescent="0.2">
      <c r="E343" s="117"/>
      <c r="F343" s="117"/>
      <c r="M343" s="58"/>
      <c r="P343" s="58"/>
      <c r="R343" s="58"/>
      <c r="Y343" s="58"/>
    </row>
    <row r="344" spans="5:25" ht="12.75" x14ac:dyDescent="0.2">
      <c r="E344" s="117"/>
      <c r="F344" s="117"/>
      <c r="M344" s="58"/>
      <c r="P344" s="58"/>
      <c r="R344" s="58"/>
      <c r="Y344" s="58"/>
    </row>
    <row r="345" spans="5:25" ht="12.75" x14ac:dyDescent="0.2">
      <c r="E345" s="117"/>
      <c r="F345" s="117"/>
      <c r="M345" s="58"/>
      <c r="P345" s="58"/>
      <c r="R345" s="58"/>
      <c r="Y345" s="58"/>
    </row>
    <row r="346" spans="5:25" ht="12.75" x14ac:dyDescent="0.2">
      <c r="E346" s="117"/>
      <c r="F346" s="117"/>
      <c r="M346" s="58"/>
      <c r="P346" s="58"/>
      <c r="R346" s="58"/>
      <c r="Y346" s="58"/>
    </row>
    <row r="347" spans="5:25" ht="12.75" x14ac:dyDescent="0.2">
      <c r="E347" s="117"/>
      <c r="F347" s="117"/>
      <c r="M347" s="58"/>
      <c r="P347" s="58"/>
      <c r="R347" s="58"/>
      <c r="Y347" s="58"/>
    </row>
    <row r="348" spans="5:25" ht="12.75" x14ac:dyDescent="0.2">
      <c r="E348" s="117"/>
      <c r="F348" s="117"/>
      <c r="M348" s="58"/>
      <c r="P348" s="58"/>
      <c r="R348" s="58"/>
      <c r="Y348" s="58"/>
    </row>
    <row r="349" spans="5:25" ht="12.75" x14ac:dyDescent="0.2">
      <c r="E349" s="117"/>
      <c r="F349" s="117"/>
      <c r="M349" s="58"/>
      <c r="P349" s="58"/>
      <c r="R349" s="58"/>
      <c r="Y349" s="58"/>
    </row>
    <row r="350" spans="5:25" ht="12.75" x14ac:dyDescent="0.2">
      <c r="E350" s="117"/>
      <c r="F350" s="117"/>
      <c r="M350" s="58"/>
      <c r="P350" s="58"/>
      <c r="R350" s="58"/>
      <c r="Y350" s="58"/>
    </row>
    <row r="351" spans="5:25" ht="12.75" x14ac:dyDescent="0.2">
      <c r="E351" s="117"/>
      <c r="F351" s="117"/>
      <c r="M351" s="58"/>
      <c r="P351" s="58"/>
      <c r="R351" s="58"/>
      <c r="Y351" s="58"/>
    </row>
    <row r="352" spans="5:25" ht="12.75" x14ac:dyDescent="0.2">
      <c r="E352" s="117"/>
      <c r="F352" s="117"/>
      <c r="M352" s="58"/>
      <c r="P352" s="58"/>
      <c r="R352" s="58"/>
      <c r="Y352" s="58"/>
    </row>
    <row r="353" spans="5:25" ht="12.75" x14ac:dyDescent="0.2">
      <c r="E353" s="117"/>
      <c r="F353" s="117"/>
      <c r="M353" s="58"/>
      <c r="P353" s="58"/>
      <c r="R353" s="58"/>
      <c r="Y353" s="58"/>
    </row>
    <row r="354" spans="5:25" ht="12.75" x14ac:dyDescent="0.2">
      <c r="E354" s="117"/>
      <c r="F354" s="117"/>
      <c r="M354" s="58"/>
      <c r="P354" s="58"/>
      <c r="R354" s="58"/>
      <c r="Y354" s="58"/>
    </row>
    <row r="355" spans="5:25" ht="12.75" x14ac:dyDescent="0.2">
      <c r="E355" s="117"/>
      <c r="F355" s="117"/>
      <c r="M355" s="58"/>
      <c r="P355" s="58"/>
      <c r="R355" s="58"/>
      <c r="Y355" s="58"/>
    </row>
    <row r="356" spans="5:25" ht="12.75" x14ac:dyDescent="0.2">
      <c r="E356" s="117"/>
      <c r="F356" s="117"/>
      <c r="M356" s="58"/>
      <c r="P356" s="58"/>
      <c r="R356" s="58"/>
      <c r="Y356" s="58"/>
    </row>
    <row r="357" spans="5:25" ht="12.75" x14ac:dyDescent="0.2">
      <c r="E357" s="117"/>
      <c r="F357" s="117"/>
      <c r="M357" s="58"/>
      <c r="P357" s="58"/>
      <c r="R357" s="58"/>
      <c r="Y357" s="58"/>
    </row>
    <row r="358" spans="5:25" ht="12.75" x14ac:dyDescent="0.2">
      <c r="E358" s="117"/>
      <c r="F358" s="117"/>
      <c r="M358" s="58"/>
      <c r="P358" s="58"/>
      <c r="R358" s="58"/>
      <c r="Y358" s="58"/>
    </row>
    <row r="359" spans="5:25" ht="12.75" x14ac:dyDescent="0.2">
      <c r="E359" s="117"/>
      <c r="F359" s="117"/>
      <c r="M359" s="58"/>
      <c r="P359" s="58"/>
      <c r="R359" s="58"/>
      <c r="Y359" s="58"/>
    </row>
    <row r="360" spans="5:25" ht="12.75" x14ac:dyDescent="0.2">
      <c r="E360" s="117"/>
      <c r="F360" s="117"/>
      <c r="M360" s="58"/>
      <c r="P360" s="58"/>
      <c r="R360" s="58"/>
      <c r="Y360" s="58"/>
    </row>
    <row r="361" spans="5:25" ht="12.75" x14ac:dyDescent="0.2">
      <c r="E361" s="117"/>
      <c r="F361" s="117"/>
      <c r="M361" s="58"/>
      <c r="P361" s="58"/>
      <c r="R361" s="58"/>
      <c r="Y361" s="58"/>
    </row>
    <row r="362" spans="5:25" ht="12.75" x14ac:dyDescent="0.2">
      <c r="E362" s="117"/>
      <c r="F362" s="117"/>
      <c r="M362" s="58"/>
      <c r="P362" s="58"/>
      <c r="R362" s="58"/>
      <c r="Y362" s="58"/>
    </row>
    <row r="363" spans="5:25" ht="12.75" x14ac:dyDescent="0.2">
      <c r="E363" s="117"/>
      <c r="F363" s="117"/>
      <c r="M363" s="58"/>
      <c r="P363" s="58"/>
      <c r="R363" s="58"/>
      <c r="Y363" s="58"/>
    </row>
    <row r="364" spans="5:25" ht="12.75" x14ac:dyDescent="0.2">
      <c r="E364" s="117"/>
      <c r="F364" s="117"/>
      <c r="M364" s="58"/>
      <c r="P364" s="58"/>
      <c r="R364" s="58"/>
      <c r="Y364" s="58"/>
    </row>
    <row r="365" spans="5:25" ht="12.75" x14ac:dyDescent="0.2">
      <c r="E365" s="117"/>
      <c r="F365" s="117"/>
      <c r="M365" s="58"/>
      <c r="P365" s="58"/>
      <c r="R365" s="58"/>
      <c r="Y365" s="58"/>
    </row>
    <row r="366" spans="5:25" ht="12.75" x14ac:dyDescent="0.2">
      <c r="E366" s="117"/>
      <c r="F366" s="117"/>
      <c r="M366" s="58"/>
      <c r="P366" s="58"/>
      <c r="R366" s="58"/>
      <c r="Y366" s="58"/>
    </row>
    <row r="367" spans="5:25" ht="12.75" x14ac:dyDescent="0.2">
      <c r="E367" s="117"/>
      <c r="F367" s="117"/>
      <c r="M367" s="58"/>
      <c r="P367" s="58"/>
      <c r="R367" s="58"/>
      <c r="Y367" s="58"/>
    </row>
    <row r="368" spans="5:25" ht="12.75" x14ac:dyDescent="0.2">
      <c r="E368" s="117"/>
      <c r="F368" s="117"/>
      <c r="M368" s="58"/>
      <c r="P368" s="58"/>
      <c r="R368" s="58"/>
      <c r="Y368" s="58"/>
    </row>
    <row r="369" spans="5:25" ht="12.75" x14ac:dyDescent="0.2">
      <c r="E369" s="117"/>
      <c r="F369" s="117"/>
      <c r="M369" s="58"/>
      <c r="P369" s="58"/>
      <c r="R369" s="58"/>
      <c r="Y369" s="58"/>
    </row>
    <row r="370" spans="5:25" ht="12.75" x14ac:dyDescent="0.2">
      <c r="E370" s="117"/>
      <c r="F370" s="117"/>
      <c r="M370" s="58"/>
      <c r="P370" s="58"/>
      <c r="R370" s="58"/>
      <c r="Y370" s="58"/>
    </row>
    <row r="371" spans="5:25" ht="12.75" x14ac:dyDescent="0.2">
      <c r="E371" s="117"/>
      <c r="F371" s="117"/>
      <c r="M371" s="58"/>
      <c r="P371" s="58"/>
      <c r="R371" s="58"/>
      <c r="Y371" s="58"/>
    </row>
    <row r="372" spans="5:25" ht="12.75" x14ac:dyDescent="0.2">
      <c r="E372" s="117"/>
      <c r="F372" s="117"/>
      <c r="M372" s="58"/>
      <c r="P372" s="58"/>
      <c r="R372" s="58"/>
      <c r="Y372" s="58"/>
    </row>
    <row r="373" spans="5:25" ht="12.75" x14ac:dyDescent="0.2">
      <c r="E373" s="117"/>
      <c r="F373" s="117"/>
      <c r="M373" s="58"/>
      <c r="P373" s="58"/>
      <c r="R373" s="58"/>
      <c r="Y373" s="58"/>
    </row>
    <row r="374" spans="5:25" ht="12.75" x14ac:dyDescent="0.2">
      <c r="E374" s="117"/>
      <c r="F374" s="117"/>
      <c r="M374" s="58"/>
      <c r="P374" s="58"/>
      <c r="R374" s="58"/>
      <c r="Y374" s="58"/>
    </row>
    <row r="375" spans="5:25" ht="12.75" x14ac:dyDescent="0.2">
      <c r="E375" s="117"/>
      <c r="F375" s="117"/>
      <c r="M375" s="58"/>
      <c r="P375" s="58"/>
      <c r="R375" s="58"/>
      <c r="Y375" s="58"/>
    </row>
    <row r="376" spans="5:25" ht="12.75" x14ac:dyDescent="0.2">
      <c r="E376" s="117"/>
      <c r="F376" s="117"/>
      <c r="M376" s="58"/>
      <c r="P376" s="58"/>
      <c r="R376" s="58"/>
      <c r="Y376" s="58"/>
    </row>
    <row r="377" spans="5:25" ht="12.75" x14ac:dyDescent="0.2">
      <c r="E377" s="117"/>
      <c r="F377" s="117"/>
      <c r="M377" s="58"/>
      <c r="P377" s="58"/>
      <c r="R377" s="58"/>
      <c r="Y377" s="58"/>
    </row>
    <row r="378" spans="5:25" ht="12.75" x14ac:dyDescent="0.2">
      <c r="E378" s="117"/>
      <c r="F378" s="117"/>
      <c r="M378" s="58"/>
      <c r="P378" s="58"/>
      <c r="R378" s="58"/>
      <c r="Y378" s="58"/>
    </row>
    <row r="379" spans="5:25" ht="12.75" x14ac:dyDescent="0.2">
      <c r="E379" s="117"/>
      <c r="F379" s="117"/>
      <c r="M379" s="58"/>
      <c r="P379" s="58"/>
      <c r="R379" s="58"/>
      <c r="Y379" s="58"/>
    </row>
    <row r="380" spans="5:25" ht="12.75" x14ac:dyDescent="0.2">
      <c r="E380" s="117"/>
      <c r="F380" s="117"/>
      <c r="M380" s="58"/>
      <c r="P380" s="58"/>
      <c r="R380" s="58"/>
      <c r="Y380" s="58"/>
    </row>
    <row r="381" spans="5:25" ht="12.75" x14ac:dyDescent="0.2">
      <c r="E381" s="117"/>
      <c r="F381" s="117"/>
      <c r="M381" s="58"/>
      <c r="P381" s="58"/>
      <c r="R381" s="58"/>
      <c r="Y381" s="58"/>
    </row>
    <row r="382" spans="5:25" ht="12.75" x14ac:dyDescent="0.2">
      <c r="E382" s="117"/>
      <c r="F382" s="117"/>
      <c r="M382" s="58"/>
      <c r="P382" s="58"/>
      <c r="R382" s="58"/>
      <c r="Y382" s="58"/>
    </row>
    <row r="383" spans="5:25" ht="12.75" x14ac:dyDescent="0.2">
      <c r="E383" s="117"/>
      <c r="F383" s="117"/>
      <c r="M383" s="58"/>
      <c r="P383" s="58"/>
      <c r="R383" s="58"/>
      <c r="Y383" s="58"/>
    </row>
    <row r="384" spans="5:25" ht="12.75" x14ac:dyDescent="0.2">
      <c r="E384" s="117"/>
      <c r="F384" s="117"/>
      <c r="M384" s="58"/>
      <c r="P384" s="58"/>
      <c r="R384" s="58"/>
      <c r="Y384" s="58"/>
    </row>
    <row r="385" spans="5:25" ht="12.75" x14ac:dyDescent="0.2">
      <c r="E385" s="117"/>
      <c r="F385" s="117"/>
      <c r="M385" s="58"/>
      <c r="P385" s="58"/>
      <c r="R385" s="58"/>
      <c r="Y385" s="58"/>
    </row>
    <row r="386" spans="5:25" ht="12.75" x14ac:dyDescent="0.2">
      <c r="E386" s="117"/>
      <c r="F386" s="117"/>
      <c r="M386" s="58"/>
      <c r="P386" s="58"/>
      <c r="R386" s="58"/>
      <c r="Y386" s="58"/>
    </row>
    <row r="387" spans="5:25" ht="12.75" x14ac:dyDescent="0.2">
      <c r="E387" s="117"/>
      <c r="F387" s="117"/>
      <c r="M387" s="58"/>
      <c r="P387" s="58"/>
      <c r="R387" s="58"/>
      <c r="Y387" s="58"/>
    </row>
    <row r="388" spans="5:25" ht="12.75" x14ac:dyDescent="0.2">
      <c r="E388" s="117"/>
      <c r="F388" s="117"/>
      <c r="M388" s="58"/>
      <c r="P388" s="58"/>
      <c r="R388" s="58"/>
      <c r="Y388" s="58"/>
    </row>
    <row r="389" spans="5:25" ht="12.75" x14ac:dyDescent="0.2">
      <c r="E389" s="117"/>
      <c r="F389" s="117"/>
      <c r="M389" s="58"/>
      <c r="P389" s="58"/>
      <c r="R389" s="58"/>
      <c r="Y389" s="58"/>
    </row>
    <row r="390" spans="5:25" ht="12.75" x14ac:dyDescent="0.2">
      <c r="E390" s="117"/>
      <c r="F390" s="117"/>
      <c r="M390" s="58"/>
      <c r="P390" s="58"/>
      <c r="R390" s="58"/>
      <c r="Y390" s="58"/>
    </row>
    <row r="391" spans="5:25" ht="12.75" x14ac:dyDescent="0.2">
      <c r="E391" s="117"/>
      <c r="F391" s="117"/>
      <c r="M391" s="58"/>
      <c r="P391" s="58"/>
      <c r="R391" s="58"/>
      <c r="Y391" s="58"/>
    </row>
    <row r="392" spans="5:25" ht="12.75" x14ac:dyDescent="0.2">
      <c r="E392" s="117"/>
      <c r="F392" s="117"/>
      <c r="M392" s="58"/>
      <c r="P392" s="58"/>
      <c r="R392" s="58"/>
      <c r="Y392" s="58"/>
    </row>
    <row r="393" spans="5:25" ht="12.75" x14ac:dyDescent="0.2">
      <c r="E393" s="117"/>
      <c r="F393" s="117"/>
      <c r="M393" s="58"/>
      <c r="P393" s="58"/>
      <c r="R393" s="58"/>
      <c r="Y393" s="58"/>
    </row>
    <row r="394" spans="5:25" ht="12.75" x14ac:dyDescent="0.2">
      <c r="E394" s="117"/>
      <c r="F394" s="117"/>
      <c r="M394" s="58"/>
      <c r="P394" s="58"/>
      <c r="R394" s="58"/>
      <c r="Y394" s="58"/>
    </row>
    <row r="395" spans="5:25" ht="12.75" x14ac:dyDescent="0.2">
      <c r="E395" s="117"/>
      <c r="F395" s="117"/>
      <c r="M395" s="58"/>
      <c r="P395" s="58"/>
      <c r="R395" s="58"/>
      <c r="Y395" s="58"/>
    </row>
    <row r="396" spans="5:25" ht="12.75" x14ac:dyDescent="0.2">
      <c r="E396" s="117"/>
      <c r="F396" s="117"/>
      <c r="M396" s="58"/>
      <c r="P396" s="58"/>
      <c r="R396" s="58"/>
      <c r="Y396" s="58"/>
    </row>
    <row r="397" spans="5:25" ht="12.75" x14ac:dyDescent="0.2">
      <c r="E397" s="117"/>
      <c r="F397" s="117"/>
      <c r="M397" s="58"/>
      <c r="P397" s="58"/>
      <c r="R397" s="58"/>
      <c r="Y397" s="58"/>
    </row>
    <row r="398" spans="5:25" ht="12.75" x14ac:dyDescent="0.2">
      <c r="E398" s="117"/>
      <c r="F398" s="117"/>
      <c r="M398" s="58"/>
      <c r="P398" s="58"/>
      <c r="R398" s="58"/>
      <c r="Y398" s="58"/>
    </row>
    <row r="399" spans="5:25" ht="12.75" x14ac:dyDescent="0.2">
      <c r="E399" s="117"/>
      <c r="F399" s="117"/>
      <c r="M399" s="58"/>
      <c r="P399" s="58"/>
      <c r="R399" s="58"/>
      <c r="Y399" s="58"/>
    </row>
    <row r="400" spans="5:25" ht="12.75" x14ac:dyDescent="0.2">
      <c r="E400" s="117"/>
      <c r="F400" s="117"/>
      <c r="M400" s="58"/>
      <c r="P400" s="58"/>
      <c r="R400" s="58"/>
      <c r="Y400" s="58"/>
    </row>
    <row r="401" spans="5:25" ht="12.75" x14ac:dyDescent="0.2">
      <c r="E401" s="117"/>
      <c r="F401" s="117"/>
      <c r="M401" s="58"/>
      <c r="P401" s="58"/>
      <c r="R401" s="58"/>
      <c r="Y401" s="58"/>
    </row>
    <row r="402" spans="5:25" ht="12.75" x14ac:dyDescent="0.2">
      <c r="E402" s="117"/>
      <c r="F402" s="117"/>
      <c r="M402" s="58"/>
      <c r="P402" s="58"/>
      <c r="R402" s="58"/>
      <c r="Y402" s="58"/>
    </row>
    <row r="403" spans="5:25" ht="12.75" x14ac:dyDescent="0.2">
      <c r="E403" s="117"/>
      <c r="F403" s="117"/>
      <c r="M403" s="58"/>
      <c r="P403" s="58"/>
      <c r="R403" s="58"/>
      <c r="Y403" s="58"/>
    </row>
    <row r="404" spans="5:25" ht="12.75" x14ac:dyDescent="0.2">
      <c r="E404" s="117"/>
      <c r="F404" s="117"/>
      <c r="M404" s="58"/>
      <c r="P404" s="58"/>
      <c r="R404" s="58"/>
      <c r="Y404" s="58"/>
    </row>
    <row r="405" spans="5:25" ht="12.75" x14ac:dyDescent="0.2">
      <c r="E405" s="117"/>
      <c r="F405" s="117"/>
      <c r="M405" s="58"/>
      <c r="P405" s="58"/>
      <c r="R405" s="58"/>
      <c r="Y405" s="58"/>
    </row>
    <row r="406" spans="5:25" ht="12.75" x14ac:dyDescent="0.2">
      <c r="E406" s="117"/>
      <c r="F406" s="117"/>
      <c r="M406" s="58"/>
      <c r="P406" s="58"/>
      <c r="R406" s="58"/>
      <c r="Y406" s="58"/>
    </row>
    <row r="407" spans="5:25" ht="12.75" x14ac:dyDescent="0.2">
      <c r="E407" s="117"/>
      <c r="F407" s="117"/>
      <c r="M407" s="58"/>
      <c r="P407" s="58"/>
      <c r="R407" s="58"/>
      <c r="Y407" s="58"/>
    </row>
    <row r="408" spans="5:25" ht="12.75" x14ac:dyDescent="0.2">
      <c r="E408" s="117"/>
      <c r="F408" s="117"/>
      <c r="M408" s="58"/>
      <c r="P408" s="58"/>
      <c r="R408" s="58"/>
      <c r="Y408" s="58"/>
    </row>
    <row r="409" spans="5:25" ht="12.75" x14ac:dyDescent="0.2">
      <c r="E409" s="117"/>
      <c r="F409" s="117"/>
      <c r="M409" s="58"/>
      <c r="P409" s="58"/>
      <c r="R409" s="58"/>
      <c r="Y409" s="58"/>
    </row>
    <row r="410" spans="5:25" ht="12.75" x14ac:dyDescent="0.2">
      <c r="E410" s="117"/>
      <c r="F410" s="117"/>
      <c r="M410" s="58"/>
      <c r="P410" s="58"/>
      <c r="R410" s="58"/>
      <c r="Y410" s="58"/>
    </row>
    <row r="411" spans="5:25" ht="12.75" x14ac:dyDescent="0.2">
      <c r="E411" s="117"/>
      <c r="F411" s="117"/>
      <c r="M411" s="58"/>
      <c r="P411" s="58"/>
      <c r="R411" s="58"/>
      <c r="Y411" s="58"/>
    </row>
    <row r="412" spans="5:25" ht="12.75" x14ac:dyDescent="0.2">
      <c r="E412" s="117"/>
      <c r="F412" s="117"/>
      <c r="M412" s="58"/>
      <c r="P412" s="58"/>
      <c r="R412" s="58"/>
      <c r="Y412" s="58"/>
    </row>
    <row r="413" spans="5:25" ht="12.75" x14ac:dyDescent="0.2">
      <c r="E413" s="117"/>
      <c r="F413" s="117"/>
      <c r="M413" s="58"/>
      <c r="P413" s="58"/>
      <c r="R413" s="58"/>
      <c r="Y413" s="58"/>
    </row>
    <row r="414" spans="5:25" ht="12.75" x14ac:dyDescent="0.2">
      <c r="E414" s="117"/>
      <c r="F414" s="117"/>
      <c r="M414" s="58"/>
      <c r="P414" s="58"/>
      <c r="R414" s="58"/>
      <c r="Y414" s="58"/>
    </row>
    <row r="415" spans="5:25" ht="12.75" x14ac:dyDescent="0.2">
      <c r="E415" s="117"/>
      <c r="F415" s="117"/>
      <c r="M415" s="58"/>
      <c r="P415" s="58"/>
      <c r="R415" s="58"/>
      <c r="Y415" s="58"/>
    </row>
    <row r="416" spans="5:25" ht="12.75" x14ac:dyDescent="0.2">
      <c r="E416" s="117"/>
      <c r="F416" s="117"/>
      <c r="M416" s="58"/>
      <c r="P416" s="58"/>
      <c r="R416" s="58"/>
      <c r="Y416" s="58"/>
    </row>
    <row r="417" spans="5:25" ht="12.75" x14ac:dyDescent="0.2">
      <c r="E417" s="117"/>
      <c r="F417" s="117"/>
      <c r="M417" s="58"/>
      <c r="P417" s="58"/>
      <c r="R417" s="58"/>
      <c r="Y417" s="58"/>
    </row>
    <row r="418" spans="5:25" ht="12.75" x14ac:dyDescent="0.2">
      <c r="E418" s="117"/>
      <c r="F418" s="117"/>
      <c r="M418" s="58"/>
      <c r="P418" s="58"/>
      <c r="R418" s="58"/>
      <c r="Y418" s="58"/>
    </row>
    <row r="419" spans="5:25" ht="12.75" x14ac:dyDescent="0.2">
      <c r="E419" s="117"/>
      <c r="F419" s="117"/>
      <c r="M419" s="58"/>
      <c r="P419" s="58"/>
      <c r="R419" s="58"/>
      <c r="Y419" s="58"/>
    </row>
    <row r="420" spans="5:25" ht="12.75" x14ac:dyDescent="0.2">
      <c r="E420" s="117"/>
      <c r="F420" s="117"/>
      <c r="M420" s="58"/>
      <c r="P420" s="58"/>
      <c r="R420" s="58"/>
      <c r="Y420" s="58"/>
    </row>
    <row r="421" spans="5:25" ht="12.75" x14ac:dyDescent="0.2">
      <c r="E421" s="117"/>
      <c r="F421" s="117"/>
      <c r="M421" s="58"/>
      <c r="P421" s="58"/>
      <c r="R421" s="58"/>
      <c r="Y421" s="58"/>
    </row>
    <row r="422" spans="5:25" ht="12.75" x14ac:dyDescent="0.2">
      <c r="E422" s="117"/>
      <c r="F422" s="117"/>
      <c r="M422" s="58"/>
      <c r="P422" s="58"/>
      <c r="R422" s="58"/>
      <c r="Y422" s="58"/>
    </row>
    <row r="423" spans="5:25" ht="12.75" x14ac:dyDescent="0.2">
      <c r="E423" s="117"/>
      <c r="F423" s="117"/>
      <c r="M423" s="58"/>
      <c r="P423" s="58"/>
      <c r="R423" s="58"/>
      <c r="Y423" s="58"/>
    </row>
    <row r="424" spans="5:25" ht="12.75" x14ac:dyDescent="0.2">
      <c r="E424" s="117"/>
      <c r="F424" s="117"/>
      <c r="M424" s="58"/>
      <c r="P424" s="58"/>
      <c r="R424" s="58"/>
      <c r="Y424" s="58"/>
    </row>
    <row r="425" spans="5:25" ht="12.75" x14ac:dyDescent="0.2">
      <c r="E425" s="117"/>
      <c r="F425" s="117"/>
      <c r="M425" s="58"/>
      <c r="P425" s="58"/>
      <c r="R425" s="58"/>
      <c r="Y425" s="58"/>
    </row>
    <row r="426" spans="5:25" ht="12.75" x14ac:dyDescent="0.2">
      <c r="E426" s="117"/>
      <c r="F426" s="117"/>
      <c r="M426" s="58"/>
      <c r="P426" s="58"/>
      <c r="R426" s="58"/>
      <c r="Y426" s="58"/>
    </row>
    <row r="427" spans="5:25" ht="12.75" x14ac:dyDescent="0.2">
      <c r="E427" s="117"/>
      <c r="F427" s="117"/>
      <c r="M427" s="58"/>
      <c r="P427" s="58"/>
      <c r="R427" s="58"/>
      <c r="Y427" s="58"/>
    </row>
    <row r="428" spans="5:25" ht="12.75" x14ac:dyDescent="0.2">
      <c r="E428" s="117"/>
      <c r="F428" s="117"/>
      <c r="M428" s="58"/>
      <c r="P428" s="58"/>
      <c r="R428" s="58"/>
      <c r="Y428" s="58"/>
    </row>
    <row r="429" spans="5:25" ht="12.75" x14ac:dyDescent="0.2">
      <c r="E429" s="117"/>
      <c r="F429" s="117"/>
      <c r="M429" s="58"/>
      <c r="P429" s="58"/>
      <c r="R429" s="58"/>
      <c r="Y429" s="58"/>
    </row>
    <row r="430" spans="5:25" ht="12.75" x14ac:dyDescent="0.2">
      <c r="E430" s="117"/>
      <c r="F430" s="117"/>
      <c r="M430" s="58"/>
      <c r="P430" s="58"/>
      <c r="R430" s="58"/>
      <c r="Y430" s="58"/>
    </row>
    <row r="431" spans="5:25" ht="12.75" x14ac:dyDescent="0.2">
      <c r="E431" s="117"/>
      <c r="F431" s="117"/>
      <c r="M431" s="58"/>
      <c r="P431" s="58"/>
      <c r="R431" s="58"/>
      <c r="Y431" s="58"/>
    </row>
    <row r="432" spans="5:25" ht="12.75" x14ac:dyDescent="0.2">
      <c r="E432" s="117"/>
      <c r="F432" s="117"/>
      <c r="M432" s="58"/>
      <c r="P432" s="58"/>
      <c r="R432" s="58"/>
      <c r="Y432" s="58"/>
    </row>
    <row r="433" spans="5:25" ht="12.75" x14ac:dyDescent="0.2">
      <c r="E433" s="117"/>
      <c r="F433" s="117"/>
      <c r="M433" s="58"/>
      <c r="P433" s="58"/>
      <c r="R433" s="58"/>
      <c r="Y433" s="58"/>
    </row>
    <row r="434" spans="5:25" ht="12.75" x14ac:dyDescent="0.2">
      <c r="E434" s="117"/>
      <c r="F434" s="117"/>
      <c r="M434" s="58"/>
      <c r="P434" s="58"/>
      <c r="R434" s="58"/>
      <c r="Y434" s="58"/>
    </row>
    <row r="435" spans="5:25" ht="12.75" x14ac:dyDescent="0.2">
      <c r="E435" s="117"/>
      <c r="F435" s="117"/>
      <c r="M435" s="58"/>
      <c r="P435" s="58"/>
      <c r="R435" s="58"/>
      <c r="Y435" s="58"/>
    </row>
    <row r="436" spans="5:25" ht="12.75" x14ac:dyDescent="0.2">
      <c r="E436" s="117"/>
      <c r="F436" s="117"/>
      <c r="M436" s="58"/>
      <c r="P436" s="58"/>
      <c r="R436" s="58"/>
      <c r="Y436" s="58"/>
    </row>
    <row r="437" spans="5:25" ht="12.75" x14ac:dyDescent="0.2">
      <c r="E437" s="117"/>
      <c r="F437" s="117"/>
      <c r="M437" s="58"/>
      <c r="P437" s="58"/>
      <c r="R437" s="58"/>
      <c r="Y437" s="58"/>
    </row>
    <row r="438" spans="5:25" ht="12.75" x14ac:dyDescent="0.2">
      <c r="E438" s="117"/>
      <c r="F438" s="117"/>
      <c r="M438" s="58"/>
      <c r="P438" s="58"/>
      <c r="R438" s="58"/>
      <c r="Y438" s="58"/>
    </row>
    <row r="439" spans="5:25" ht="12.75" x14ac:dyDescent="0.2">
      <c r="E439" s="117"/>
      <c r="F439" s="117"/>
      <c r="M439" s="58"/>
      <c r="P439" s="58"/>
      <c r="R439" s="58"/>
      <c r="Y439" s="58"/>
    </row>
    <row r="440" spans="5:25" ht="12.75" x14ac:dyDescent="0.2">
      <c r="E440" s="117"/>
      <c r="F440" s="117"/>
      <c r="M440" s="58"/>
      <c r="P440" s="58"/>
      <c r="R440" s="58"/>
      <c r="Y440" s="58"/>
    </row>
    <row r="441" spans="5:25" ht="12.75" x14ac:dyDescent="0.2">
      <c r="E441" s="117"/>
      <c r="F441" s="117"/>
      <c r="M441" s="58"/>
      <c r="P441" s="58"/>
      <c r="R441" s="58"/>
      <c r="Y441" s="58"/>
    </row>
    <row r="442" spans="5:25" ht="12.75" x14ac:dyDescent="0.2">
      <c r="E442" s="117"/>
      <c r="F442" s="117"/>
      <c r="M442" s="58"/>
      <c r="P442" s="58"/>
      <c r="R442" s="58"/>
      <c r="Y442" s="58"/>
    </row>
    <row r="443" spans="5:25" ht="12.75" x14ac:dyDescent="0.2">
      <c r="E443" s="117"/>
      <c r="F443" s="117"/>
      <c r="M443" s="58"/>
      <c r="P443" s="58"/>
      <c r="R443" s="58"/>
      <c r="Y443" s="58"/>
    </row>
    <row r="444" spans="5:25" ht="12.75" x14ac:dyDescent="0.2">
      <c r="E444" s="117"/>
      <c r="F444" s="117"/>
      <c r="M444" s="58"/>
      <c r="P444" s="58"/>
      <c r="R444" s="58"/>
      <c r="Y444" s="58"/>
    </row>
    <row r="445" spans="5:25" ht="12.75" x14ac:dyDescent="0.2">
      <c r="E445" s="117"/>
      <c r="F445" s="117"/>
      <c r="M445" s="58"/>
      <c r="P445" s="58"/>
      <c r="R445" s="58"/>
      <c r="Y445" s="58"/>
    </row>
    <row r="446" spans="5:25" ht="12.75" x14ac:dyDescent="0.2">
      <c r="E446" s="117"/>
      <c r="F446" s="117"/>
      <c r="M446" s="58"/>
      <c r="P446" s="58"/>
      <c r="R446" s="58"/>
      <c r="Y446" s="58"/>
    </row>
    <row r="447" spans="5:25" ht="12.75" x14ac:dyDescent="0.2">
      <c r="E447" s="117"/>
      <c r="F447" s="117"/>
      <c r="M447" s="58"/>
      <c r="P447" s="58"/>
      <c r="R447" s="58"/>
      <c r="Y447" s="58"/>
    </row>
    <row r="448" spans="5:25" ht="12.75" x14ac:dyDescent="0.2">
      <c r="E448" s="117"/>
      <c r="F448" s="117"/>
      <c r="M448" s="58"/>
      <c r="P448" s="58"/>
      <c r="R448" s="58"/>
      <c r="Y448" s="58"/>
    </row>
    <row r="449" spans="5:25" ht="12.75" x14ac:dyDescent="0.2">
      <c r="E449" s="117"/>
      <c r="F449" s="117"/>
      <c r="M449" s="58"/>
      <c r="P449" s="58"/>
      <c r="R449" s="58"/>
      <c r="Y449" s="58"/>
    </row>
    <row r="450" spans="5:25" ht="12.75" x14ac:dyDescent="0.2">
      <c r="E450" s="117"/>
      <c r="F450" s="117"/>
      <c r="M450" s="58"/>
      <c r="P450" s="58"/>
      <c r="R450" s="58"/>
      <c r="Y450" s="58"/>
    </row>
    <row r="451" spans="5:25" ht="12.75" x14ac:dyDescent="0.2">
      <c r="E451" s="117"/>
      <c r="F451" s="117"/>
      <c r="M451" s="58"/>
      <c r="P451" s="58"/>
      <c r="R451" s="58"/>
      <c r="Y451" s="58"/>
    </row>
    <row r="452" spans="5:25" ht="12.75" x14ac:dyDescent="0.2">
      <c r="E452" s="117"/>
      <c r="F452" s="117"/>
      <c r="M452" s="58"/>
      <c r="P452" s="58"/>
      <c r="R452" s="58"/>
      <c r="Y452" s="58"/>
    </row>
    <row r="453" spans="5:25" ht="12.75" x14ac:dyDescent="0.2">
      <c r="E453" s="117"/>
      <c r="F453" s="117"/>
      <c r="M453" s="58"/>
      <c r="P453" s="58"/>
      <c r="R453" s="58"/>
      <c r="Y453" s="58"/>
    </row>
    <row r="454" spans="5:25" ht="12.75" x14ac:dyDescent="0.2">
      <c r="E454" s="117"/>
      <c r="F454" s="117"/>
      <c r="M454" s="58"/>
      <c r="P454" s="58"/>
      <c r="R454" s="58"/>
      <c r="Y454" s="58"/>
    </row>
    <row r="455" spans="5:25" ht="12.75" x14ac:dyDescent="0.2">
      <c r="E455" s="117"/>
      <c r="F455" s="117"/>
      <c r="M455" s="58"/>
      <c r="P455" s="58"/>
      <c r="R455" s="58"/>
      <c r="Y455" s="58"/>
    </row>
    <row r="456" spans="5:25" ht="12.75" x14ac:dyDescent="0.2">
      <c r="E456" s="117"/>
      <c r="F456" s="117"/>
      <c r="M456" s="58"/>
      <c r="P456" s="58"/>
      <c r="R456" s="58"/>
      <c r="Y456" s="58"/>
    </row>
    <row r="457" spans="5:25" ht="12.75" x14ac:dyDescent="0.2">
      <c r="E457" s="117"/>
      <c r="F457" s="117"/>
      <c r="M457" s="58"/>
      <c r="P457" s="58"/>
      <c r="R457" s="58"/>
      <c r="Y457" s="58"/>
    </row>
    <row r="458" spans="5:25" ht="12.75" x14ac:dyDescent="0.2">
      <c r="E458" s="117"/>
      <c r="F458" s="117"/>
      <c r="M458" s="58"/>
      <c r="P458" s="58"/>
      <c r="R458" s="58"/>
      <c r="Y458" s="58"/>
    </row>
    <row r="459" spans="5:25" ht="12.75" x14ac:dyDescent="0.2">
      <c r="E459" s="117"/>
      <c r="F459" s="117"/>
      <c r="M459" s="58"/>
      <c r="P459" s="58"/>
      <c r="R459" s="58"/>
      <c r="Y459" s="58"/>
    </row>
    <row r="460" spans="5:25" ht="12.75" x14ac:dyDescent="0.2">
      <c r="E460" s="117"/>
      <c r="F460" s="117"/>
      <c r="M460" s="58"/>
      <c r="P460" s="58"/>
      <c r="R460" s="58"/>
      <c r="Y460" s="58"/>
    </row>
    <row r="461" spans="5:25" ht="12.75" x14ac:dyDescent="0.2">
      <c r="E461" s="117"/>
      <c r="F461" s="117"/>
      <c r="M461" s="58"/>
      <c r="P461" s="58"/>
      <c r="R461" s="58"/>
      <c r="Y461" s="58"/>
    </row>
    <row r="462" spans="5:25" ht="12.75" x14ac:dyDescent="0.2">
      <c r="E462" s="117"/>
      <c r="F462" s="117"/>
      <c r="M462" s="58"/>
      <c r="P462" s="58"/>
      <c r="R462" s="58"/>
      <c r="Y462" s="58"/>
    </row>
    <row r="463" spans="5:25" ht="12.75" x14ac:dyDescent="0.2">
      <c r="E463" s="117"/>
      <c r="F463" s="117"/>
      <c r="M463" s="58"/>
      <c r="P463" s="58"/>
      <c r="R463" s="58"/>
      <c r="Y463" s="58"/>
    </row>
    <row r="464" spans="5:25" ht="12.75" x14ac:dyDescent="0.2">
      <c r="E464" s="117"/>
      <c r="F464" s="117"/>
      <c r="M464" s="58"/>
      <c r="P464" s="58"/>
      <c r="R464" s="58"/>
      <c r="Y464" s="58"/>
    </row>
    <row r="465" spans="5:25" ht="12.75" x14ac:dyDescent="0.2">
      <c r="E465" s="117"/>
      <c r="F465" s="117"/>
      <c r="M465" s="58"/>
      <c r="P465" s="58"/>
      <c r="R465" s="58"/>
      <c r="Y465" s="58"/>
    </row>
    <row r="466" spans="5:25" ht="12.75" x14ac:dyDescent="0.2">
      <c r="E466" s="117"/>
      <c r="F466" s="117"/>
      <c r="M466" s="58"/>
      <c r="P466" s="58"/>
      <c r="R466" s="58"/>
      <c r="Y466" s="58"/>
    </row>
    <row r="467" spans="5:25" ht="12.75" x14ac:dyDescent="0.2">
      <c r="E467" s="117"/>
      <c r="F467" s="117"/>
      <c r="M467" s="58"/>
      <c r="P467" s="58"/>
      <c r="R467" s="58"/>
      <c r="Y467" s="58"/>
    </row>
    <row r="468" spans="5:25" ht="12.75" x14ac:dyDescent="0.2">
      <c r="E468" s="117"/>
      <c r="F468" s="117"/>
      <c r="M468" s="58"/>
      <c r="P468" s="58"/>
      <c r="R468" s="58"/>
      <c r="Y468" s="58"/>
    </row>
    <row r="469" spans="5:25" ht="12.75" x14ac:dyDescent="0.2">
      <c r="E469" s="117"/>
      <c r="F469" s="117"/>
      <c r="M469" s="58"/>
      <c r="P469" s="58"/>
      <c r="R469" s="58"/>
      <c r="Y469" s="58"/>
    </row>
    <row r="470" spans="5:25" ht="12.75" x14ac:dyDescent="0.2">
      <c r="E470" s="117"/>
      <c r="F470" s="117"/>
      <c r="M470" s="58"/>
      <c r="P470" s="58"/>
      <c r="R470" s="58"/>
      <c r="Y470" s="58"/>
    </row>
    <row r="471" spans="5:25" ht="12.75" x14ac:dyDescent="0.2">
      <c r="E471" s="117"/>
      <c r="F471" s="117"/>
      <c r="M471" s="58"/>
      <c r="P471" s="58"/>
      <c r="R471" s="58"/>
      <c r="Y471" s="58"/>
    </row>
    <row r="472" spans="5:25" ht="12.75" x14ac:dyDescent="0.2">
      <c r="E472" s="117"/>
      <c r="F472" s="117"/>
      <c r="M472" s="58"/>
      <c r="P472" s="58"/>
      <c r="R472" s="58"/>
      <c r="Y472" s="58"/>
    </row>
    <row r="473" spans="5:25" ht="12.75" x14ac:dyDescent="0.2">
      <c r="E473" s="117"/>
      <c r="F473" s="117"/>
      <c r="M473" s="58"/>
      <c r="P473" s="58"/>
      <c r="R473" s="58"/>
      <c r="Y473" s="58"/>
    </row>
    <row r="474" spans="5:25" ht="12.75" x14ac:dyDescent="0.2">
      <c r="E474" s="117"/>
      <c r="F474" s="117"/>
      <c r="M474" s="58"/>
      <c r="P474" s="58"/>
      <c r="R474" s="58"/>
      <c r="Y474" s="58"/>
    </row>
    <row r="475" spans="5:25" ht="12.75" x14ac:dyDescent="0.2">
      <c r="E475" s="117"/>
      <c r="F475" s="117"/>
      <c r="M475" s="58"/>
      <c r="P475" s="58"/>
      <c r="R475" s="58"/>
      <c r="Y475" s="58"/>
    </row>
    <row r="476" spans="5:25" ht="12.75" x14ac:dyDescent="0.2">
      <c r="E476" s="117"/>
      <c r="F476" s="117"/>
      <c r="M476" s="58"/>
      <c r="P476" s="58"/>
      <c r="R476" s="58"/>
      <c r="Y476" s="58"/>
    </row>
    <row r="477" spans="5:25" ht="12.75" x14ac:dyDescent="0.2">
      <c r="E477" s="117"/>
      <c r="F477" s="117"/>
      <c r="M477" s="58"/>
      <c r="P477" s="58"/>
      <c r="R477" s="58"/>
      <c r="Y477" s="58"/>
    </row>
    <row r="478" spans="5:25" ht="12.75" x14ac:dyDescent="0.2">
      <c r="E478" s="117"/>
      <c r="F478" s="117"/>
      <c r="M478" s="58"/>
      <c r="P478" s="58"/>
      <c r="R478" s="58"/>
      <c r="Y478" s="58"/>
    </row>
    <row r="479" spans="5:25" ht="12.75" x14ac:dyDescent="0.2">
      <c r="E479" s="117"/>
      <c r="F479" s="117"/>
      <c r="M479" s="58"/>
      <c r="P479" s="58"/>
      <c r="R479" s="58"/>
      <c r="Y479" s="58"/>
    </row>
    <row r="480" spans="5:25" ht="12.75" x14ac:dyDescent="0.2">
      <c r="E480" s="117"/>
      <c r="F480" s="117"/>
      <c r="M480" s="58"/>
      <c r="P480" s="58"/>
      <c r="R480" s="58"/>
      <c r="Y480" s="58"/>
    </row>
    <row r="481" spans="5:25" ht="12.75" x14ac:dyDescent="0.2">
      <c r="E481" s="117"/>
      <c r="F481" s="117"/>
      <c r="M481" s="58"/>
      <c r="P481" s="58"/>
      <c r="R481" s="58"/>
      <c r="Y481" s="58"/>
    </row>
    <row r="482" spans="5:25" ht="12.75" x14ac:dyDescent="0.2">
      <c r="E482" s="117"/>
      <c r="F482" s="117"/>
      <c r="M482" s="58"/>
      <c r="P482" s="58"/>
      <c r="R482" s="58"/>
      <c r="Y482" s="58"/>
    </row>
    <row r="483" spans="5:25" ht="12.75" x14ac:dyDescent="0.2">
      <c r="E483" s="117"/>
      <c r="F483" s="117"/>
      <c r="M483" s="58"/>
      <c r="P483" s="58"/>
      <c r="R483" s="58"/>
      <c r="Y483" s="58"/>
    </row>
    <row r="484" spans="5:25" ht="12.75" x14ac:dyDescent="0.2">
      <c r="E484" s="117"/>
      <c r="F484" s="117"/>
      <c r="M484" s="58"/>
      <c r="P484" s="58"/>
      <c r="R484" s="58"/>
      <c r="Y484" s="58"/>
    </row>
    <row r="485" spans="5:25" ht="12.75" x14ac:dyDescent="0.2">
      <c r="E485" s="117"/>
      <c r="F485" s="117"/>
      <c r="M485" s="58"/>
      <c r="P485" s="58"/>
      <c r="R485" s="58"/>
      <c r="Y485" s="58"/>
    </row>
    <row r="486" spans="5:25" ht="12.75" x14ac:dyDescent="0.2">
      <c r="E486" s="117"/>
      <c r="F486" s="117"/>
      <c r="M486" s="58"/>
      <c r="P486" s="58"/>
      <c r="R486" s="58"/>
      <c r="Y486" s="58"/>
    </row>
    <row r="487" spans="5:25" ht="12.75" x14ac:dyDescent="0.2">
      <c r="E487" s="117"/>
      <c r="F487" s="117"/>
      <c r="M487" s="58"/>
      <c r="P487" s="58"/>
      <c r="R487" s="58"/>
      <c r="Y487" s="58"/>
    </row>
    <row r="488" spans="5:25" ht="12.75" x14ac:dyDescent="0.2">
      <c r="E488" s="117"/>
      <c r="F488" s="117"/>
      <c r="M488" s="58"/>
      <c r="P488" s="58"/>
      <c r="R488" s="58"/>
      <c r="Y488" s="58"/>
    </row>
    <row r="489" spans="5:25" ht="12.75" x14ac:dyDescent="0.2">
      <c r="E489" s="117"/>
      <c r="F489" s="117"/>
      <c r="M489" s="58"/>
      <c r="P489" s="58"/>
      <c r="R489" s="58"/>
      <c r="Y489" s="58"/>
    </row>
    <row r="490" spans="5:25" ht="12.75" x14ac:dyDescent="0.2">
      <c r="E490" s="117"/>
      <c r="F490" s="117"/>
      <c r="M490" s="58"/>
      <c r="P490" s="58"/>
      <c r="R490" s="58"/>
      <c r="Y490" s="58"/>
    </row>
    <row r="491" spans="5:25" ht="12.75" x14ac:dyDescent="0.2">
      <c r="E491" s="117"/>
      <c r="F491" s="117"/>
      <c r="M491" s="58"/>
      <c r="P491" s="58"/>
      <c r="R491" s="58"/>
      <c r="Y491" s="58"/>
    </row>
    <row r="492" spans="5:25" ht="12.75" x14ac:dyDescent="0.2">
      <c r="E492" s="117"/>
      <c r="F492" s="117"/>
      <c r="M492" s="58"/>
      <c r="P492" s="58"/>
      <c r="R492" s="58"/>
      <c r="Y492" s="58"/>
    </row>
    <row r="493" spans="5:25" ht="12.75" x14ac:dyDescent="0.2">
      <c r="E493" s="117"/>
      <c r="F493" s="117"/>
      <c r="M493" s="58"/>
      <c r="P493" s="58"/>
      <c r="R493" s="58"/>
      <c r="Y493" s="58"/>
    </row>
    <row r="494" spans="5:25" ht="12.75" x14ac:dyDescent="0.2">
      <c r="E494" s="117"/>
      <c r="F494" s="117"/>
      <c r="M494" s="58"/>
      <c r="P494" s="58"/>
      <c r="R494" s="58"/>
      <c r="Y494" s="58"/>
    </row>
    <row r="495" spans="5:25" ht="12.75" x14ac:dyDescent="0.2">
      <c r="E495" s="117"/>
      <c r="F495" s="117"/>
      <c r="M495" s="58"/>
      <c r="P495" s="58"/>
      <c r="R495" s="58"/>
      <c r="Y495" s="58"/>
    </row>
    <row r="496" spans="5:25" ht="12.75" x14ac:dyDescent="0.2">
      <c r="E496" s="117"/>
      <c r="F496" s="117"/>
      <c r="M496" s="58"/>
      <c r="P496" s="58"/>
      <c r="R496" s="58"/>
      <c r="Y496" s="58"/>
    </row>
    <row r="497" spans="5:25" ht="12.75" x14ac:dyDescent="0.2">
      <c r="E497" s="117"/>
      <c r="F497" s="117"/>
      <c r="M497" s="58"/>
      <c r="P497" s="58"/>
      <c r="R497" s="58"/>
      <c r="Y497" s="58"/>
    </row>
    <row r="498" spans="5:25" ht="12.75" x14ac:dyDescent="0.2">
      <c r="E498" s="117"/>
      <c r="F498" s="117"/>
      <c r="M498" s="58"/>
      <c r="P498" s="58"/>
      <c r="R498" s="58"/>
      <c r="Y498" s="58"/>
    </row>
    <row r="499" spans="5:25" ht="12.75" x14ac:dyDescent="0.2">
      <c r="E499" s="117"/>
      <c r="F499" s="117"/>
      <c r="M499" s="58"/>
      <c r="P499" s="58"/>
      <c r="R499" s="58"/>
      <c r="Y499" s="58"/>
    </row>
    <row r="500" spans="5:25" ht="12.75" x14ac:dyDescent="0.2">
      <c r="E500" s="117"/>
      <c r="F500" s="117"/>
      <c r="M500" s="58"/>
      <c r="P500" s="58"/>
      <c r="R500" s="58"/>
      <c r="Y500" s="58"/>
    </row>
    <row r="501" spans="5:25" ht="12.75" x14ac:dyDescent="0.2">
      <c r="E501" s="117"/>
      <c r="F501" s="117"/>
      <c r="M501" s="58"/>
      <c r="P501" s="58"/>
      <c r="R501" s="58"/>
      <c r="Y501" s="58"/>
    </row>
    <row r="502" spans="5:25" ht="12.75" x14ac:dyDescent="0.2">
      <c r="E502" s="117"/>
      <c r="F502" s="117"/>
      <c r="M502" s="58"/>
      <c r="P502" s="58"/>
      <c r="R502" s="58"/>
      <c r="Y502" s="58"/>
    </row>
    <row r="503" spans="5:25" ht="12.75" x14ac:dyDescent="0.2">
      <c r="E503" s="117"/>
      <c r="F503" s="117"/>
      <c r="M503" s="58"/>
      <c r="P503" s="58"/>
      <c r="R503" s="58"/>
      <c r="Y503" s="58"/>
    </row>
    <row r="504" spans="5:25" ht="12.75" x14ac:dyDescent="0.2">
      <c r="E504" s="117"/>
      <c r="F504" s="117"/>
      <c r="M504" s="58"/>
      <c r="P504" s="58"/>
      <c r="R504" s="58"/>
      <c r="Y504" s="58"/>
    </row>
    <row r="505" spans="5:25" ht="12.75" x14ac:dyDescent="0.2">
      <c r="E505" s="117"/>
      <c r="F505" s="117"/>
      <c r="M505" s="58"/>
      <c r="P505" s="58"/>
      <c r="R505" s="58"/>
      <c r="Y505" s="58"/>
    </row>
    <row r="506" spans="5:25" ht="12.75" x14ac:dyDescent="0.2">
      <c r="E506" s="117"/>
      <c r="F506" s="117"/>
      <c r="M506" s="58"/>
      <c r="P506" s="58"/>
      <c r="R506" s="58"/>
      <c r="Y506" s="58"/>
    </row>
    <row r="507" spans="5:25" ht="12.75" x14ac:dyDescent="0.2">
      <c r="E507" s="117"/>
      <c r="F507" s="117"/>
      <c r="M507" s="58"/>
      <c r="P507" s="58"/>
      <c r="R507" s="58"/>
      <c r="Y507" s="58"/>
    </row>
    <row r="508" spans="5:25" ht="12.75" x14ac:dyDescent="0.2">
      <c r="E508" s="117"/>
      <c r="F508" s="117"/>
      <c r="M508" s="58"/>
      <c r="P508" s="58"/>
      <c r="R508" s="58"/>
      <c r="Y508" s="58"/>
    </row>
    <row r="509" spans="5:25" ht="12.75" x14ac:dyDescent="0.2">
      <c r="E509" s="117"/>
      <c r="F509" s="117"/>
      <c r="M509" s="58"/>
      <c r="P509" s="58"/>
      <c r="R509" s="58"/>
      <c r="Y509" s="58"/>
    </row>
    <row r="510" spans="5:25" ht="12.75" x14ac:dyDescent="0.2">
      <c r="E510" s="117"/>
      <c r="F510" s="117"/>
      <c r="M510" s="58"/>
      <c r="P510" s="58"/>
      <c r="R510" s="58"/>
      <c r="Y510" s="58"/>
    </row>
    <row r="511" spans="5:25" ht="12.75" x14ac:dyDescent="0.2">
      <c r="E511" s="117"/>
      <c r="F511" s="117"/>
      <c r="M511" s="58"/>
      <c r="P511" s="58"/>
      <c r="R511" s="58"/>
      <c r="Y511" s="58"/>
    </row>
    <row r="512" spans="5:25" ht="12.75" x14ac:dyDescent="0.2">
      <c r="E512" s="117"/>
      <c r="F512" s="117"/>
      <c r="M512" s="58"/>
      <c r="P512" s="58"/>
      <c r="R512" s="58"/>
      <c r="Y512" s="58"/>
    </row>
    <row r="513" spans="5:25" ht="12.75" x14ac:dyDescent="0.2">
      <c r="E513" s="117"/>
      <c r="F513" s="117"/>
      <c r="M513" s="58"/>
      <c r="P513" s="58"/>
      <c r="R513" s="58"/>
      <c r="Y513" s="58"/>
    </row>
    <row r="514" spans="5:25" ht="12.75" x14ac:dyDescent="0.2">
      <c r="E514" s="117"/>
      <c r="F514" s="117"/>
      <c r="M514" s="58"/>
      <c r="P514" s="58"/>
      <c r="R514" s="58"/>
      <c r="Y514" s="58"/>
    </row>
    <row r="515" spans="5:25" ht="12.75" x14ac:dyDescent="0.2">
      <c r="E515" s="117"/>
      <c r="F515" s="117"/>
      <c r="M515" s="58"/>
      <c r="P515" s="58"/>
      <c r="R515" s="58"/>
      <c r="Y515" s="58"/>
    </row>
    <row r="516" spans="5:25" ht="12.75" x14ac:dyDescent="0.2">
      <c r="E516" s="117"/>
      <c r="F516" s="117"/>
      <c r="M516" s="58"/>
      <c r="P516" s="58"/>
      <c r="R516" s="58"/>
      <c r="Y516" s="58"/>
    </row>
    <row r="517" spans="5:25" ht="12.75" x14ac:dyDescent="0.2">
      <c r="E517" s="117"/>
      <c r="F517" s="117"/>
      <c r="M517" s="58"/>
      <c r="P517" s="58"/>
      <c r="R517" s="58"/>
      <c r="Y517" s="58"/>
    </row>
    <row r="518" spans="5:25" ht="12.75" x14ac:dyDescent="0.2">
      <c r="E518" s="117"/>
      <c r="F518" s="117"/>
      <c r="M518" s="58"/>
      <c r="P518" s="58"/>
      <c r="R518" s="58"/>
      <c r="Y518" s="58"/>
    </row>
    <row r="519" spans="5:25" ht="12.75" x14ac:dyDescent="0.2">
      <c r="E519" s="117"/>
      <c r="F519" s="117"/>
      <c r="M519" s="58"/>
      <c r="P519" s="58"/>
      <c r="R519" s="58"/>
      <c r="Y519" s="58"/>
    </row>
    <row r="520" spans="5:25" ht="12.75" x14ac:dyDescent="0.2">
      <c r="E520" s="117"/>
      <c r="F520" s="117"/>
      <c r="M520" s="58"/>
      <c r="P520" s="58"/>
      <c r="R520" s="58"/>
      <c r="Y520" s="58"/>
    </row>
    <row r="521" spans="5:25" ht="12.75" x14ac:dyDescent="0.2">
      <c r="E521" s="117"/>
      <c r="F521" s="117"/>
      <c r="M521" s="58"/>
      <c r="P521" s="58"/>
      <c r="R521" s="58"/>
      <c r="Y521" s="58"/>
    </row>
    <row r="522" spans="5:25" ht="12.75" x14ac:dyDescent="0.2">
      <c r="E522" s="117"/>
      <c r="F522" s="117"/>
      <c r="M522" s="58"/>
      <c r="P522" s="58"/>
      <c r="R522" s="58"/>
      <c r="Y522" s="58"/>
    </row>
    <row r="523" spans="5:25" ht="12.75" x14ac:dyDescent="0.2">
      <c r="E523" s="117"/>
      <c r="F523" s="117"/>
      <c r="M523" s="58"/>
      <c r="P523" s="58"/>
      <c r="R523" s="58"/>
      <c r="Y523" s="58"/>
    </row>
    <row r="524" spans="5:25" ht="12.75" x14ac:dyDescent="0.2">
      <c r="E524" s="117"/>
      <c r="F524" s="117"/>
      <c r="M524" s="58"/>
      <c r="P524" s="58"/>
      <c r="R524" s="58"/>
      <c r="Y524" s="58"/>
    </row>
    <row r="525" spans="5:25" ht="12.75" x14ac:dyDescent="0.2">
      <c r="E525" s="117"/>
      <c r="F525" s="117"/>
      <c r="M525" s="58"/>
      <c r="P525" s="58"/>
      <c r="R525" s="58"/>
      <c r="Y525" s="58"/>
    </row>
    <row r="526" spans="5:25" ht="12.75" x14ac:dyDescent="0.2">
      <c r="E526" s="117"/>
      <c r="F526" s="117"/>
      <c r="M526" s="58"/>
      <c r="P526" s="58"/>
      <c r="R526" s="58"/>
      <c r="Y526" s="58"/>
    </row>
    <row r="527" spans="5:25" ht="12.75" x14ac:dyDescent="0.2">
      <c r="E527" s="117"/>
      <c r="F527" s="117"/>
      <c r="M527" s="58"/>
      <c r="P527" s="58"/>
      <c r="R527" s="58"/>
      <c r="Y527" s="58"/>
    </row>
    <row r="528" spans="5:25" ht="12.75" x14ac:dyDescent="0.2">
      <c r="E528" s="117"/>
      <c r="F528" s="117"/>
      <c r="M528" s="58"/>
      <c r="P528" s="58"/>
      <c r="R528" s="58"/>
      <c r="Y528" s="58"/>
    </row>
    <row r="529" spans="5:25" ht="12.75" x14ac:dyDescent="0.2">
      <c r="E529" s="117"/>
      <c r="F529" s="117"/>
      <c r="M529" s="58"/>
      <c r="P529" s="58"/>
      <c r="R529" s="58"/>
      <c r="Y529" s="58"/>
    </row>
    <row r="530" spans="5:25" ht="12.75" x14ac:dyDescent="0.2">
      <c r="E530" s="117"/>
      <c r="F530" s="117"/>
      <c r="M530" s="58"/>
      <c r="P530" s="58"/>
      <c r="R530" s="58"/>
      <c r="Y530" s="58"/>
    </row>
    <row r="531" spans="5:25" ht="12.75" x14ac:dyDescent="0.2">
      <c r="E531" s="117"/>
      <c r="F531" s="117"/>
      <c r="M531" s="58"/>
      <c r="P531" s="58"/>
      <c r="R531" s="58"/>
      <c r="Y531" s="58"/>
    </row>
    <row r="532" spans="5:25" ht="12.75" x14ac:dyDescent="0.2">
      <c r="E532" s="117"/>
      <c r="F532" s="117"/>
      <c r="M532" s="58"/>
      <c r="P532" s="58"/>
      <c r="R532" s="58"/>
      <c r="Y532" s="58"/>
    </row>
    <row r="533" spans="5:25" ht="12.75" x14ac:dyDescent="0.2">
      <c r="E533" s="117"/>
      <c r="F533" s="117"/>
      <c r="M533" s="58"/>
      <c r="P533" s="58"/>
      <c r="R533" s="58"/>
      <c r="Y533" s="58"/>
    </row>
    <row r="534" spans="5:25" ht="12.75" x14ac:dyDescent="0.2">
      <c r="E534" s="117"/>
      <c r="F534" s="117"/>
      <c r="M534" s="58"/>
      <c r="P534" s="58"/>
      <c r="R534" s="58"/>
      <c r="Y534" s="58"/>
    </row>
    <row r="535" spans="5:25" ht="12.75" x14ac:dyDescent="0.2">
      <c r="E535" s="117"/>
      <c r="F535" s="117"/>
      <c r="M535" s="58"/>
      <c r="P535" s="58"/>
      <c r="R535" s="58"/>
      <c r="Y535" s="58"/>
    </row>
    <row r="536" spans="5:25" ht="12.75" x14ac:dyDescent="0.2">
      <c r="E536" s="117"/>
      <c r="F536" s="117"/>
      <c r="M536" s="58"/>
      <c r="P536" s="58"/>
      <c r="R536" s="58"/>
      <c r="Y536" s="58"/>
    </row>
    <row r="537" spans="5:25" ht="12.75" x14ac:dyDescent="0.2">
      <c r="E537" s="117"/>
      <c r="F537" s="117"/>
      <c r="M537" s="58"/>
      <c r="P537" s="58"/>
      <c r="R537" s="58"/>
      <c r="Y537" s="58"/>
    </row>
    <row r="538" spans="5:25" ht="12.75" x14ac:dyDescent="0.2">
      <c r="E538" s="117"/>
      <c r="F538" s="117"/>
      <c r="M538" s="58"/>
      <c r="P538" s="58"/>
      <c r="R538" s="58"/>
      <c r="Y538" s="58"/>
    </row>
    <row r="539" spans="5:25" ht="12.75" x14ac:dyDescent="0.2">
      <c r="E539" s="117"/>
      <c r="F539" s="117"/>
      <c r="M539" s="58"/>
      <c r="P539" s="58"/>
      <c r="R539" s="58"/>
      <c r="Y539" s="58"/>
    </row>
    <row r="540" spans="5:25" ht="12.75" x14ac:dyDescent="0.2">
      <c r="E540" s="117"/>
      <c r="F540" s="117"/>
      <c r="M540" s="58"/>
      <c r="P540" s="58"/>
      <c r="R540" s="58"/>
      <c r="Y540" s="58"/>
    </row>
    <row r="541" spans="5:25" ht="12.75" x14ac:dyDescent="0.2">
      <c r="E541" s="117"/>
      <c r="F541" s="117"/>
      <c r="M541" s="58"/>
      <c r="P541" s="58"/>
      <c r="R541" s="58"/>
      <c r="Y541" s="58"/>
    </row>
    <row r="542" spans="5:25" ht="12.75" x14ac:dyDescent="0.2">
      <c r="E542" s="117"/>
      <c r="F542" s="117"/>
      <c r="M542" s="58"/>
      <c r="P542" s="58"/>
      <c r="R542" s="58"/>
      <c r="Y542" s="58"/>
    </row>
    <row r="543" spans="5:25" ht="12.75" x14ac:dyDescent="0.2">
      <c r="E543" s="117"/>
      <c r="F543" s="117"/>
      <c r="M543" s="58"/>
      <c r="P543" s="58"/>
      <c r="R543" s="58"/>
      <c r="Y543" s="58"/>
    </row>
    <row r="544" spans="5:25" ht="12.75" x14ac:dyDescent="0.2">
      <c r="E544" s="117"/>
      <c r="F544" s="117"/>
      <c r="M544" s="58"/>
      <c r="P544" s="58"/>
      <c r="R544" s="58"/>
      <c r="Y544" s="58"/>
    </row>
    <row r="545" spans="5:25" ht="12.75" x14ac:dyDescent="0.2">
      <c r="E545" s="117"/>
      <c r="F545" s="117"/>
      <c r="M545" s="58"/>
      <c r="P545" s="58"/>
      <c r="R545" s="58"/>
      <c r="Y545" s="58"/>
    </row>
    <row r="546" spans="5:25" ht="12.75" x14ac:dyDescent="0.2">
      <c r="E546" s="117"/>
      <c r="F546" s="117"/>
      <c r="M546" s="58"/>
      <c r="P546" s="58"/>
      <c r="R546" s="58"/>
      <c r="Y546" s="58"/>
    </row>
    <row r="547" spans="5:25" ht="12.75" x14ac:dyDescent="0.2">
      <c r="E547" s="117"/>
      <c r="F547" s="117"/>
      <c r="M547" s="58"/>
      <c r="P547" s="58"/>
      <c r="R547" s="58"/>
      <c r="Y547" s="58"/>
    </row>
    <row r="548" spans="5:25" ht="12.75" x14ac:dyDescent="0.2">
      <c r="E548" s="117"/>
      <c r="F548" s="117"/>
      <c r="M548" s="58"/>
      <c r="P548" s="58"/>
      <c r="R548" s="58"/>
      <c r="Y548" s="58"/>
    </row>
    <row r="549" spans="5:25" ht="12.75" x14ac:dyDescent="0.2">
      <c r="E549" s="117"/>
      <c r="F549" s="117"/>
      <c r="M549" s="58"/>
      <c r="P549" s="58"/>
      <c r="R549" s="58"/>
      <c r="Y549" s="58"/>
    </row>
    <row r="550" spans="5:25" ht="12.75" x14ac:dyDescent="0.2">
      <c r="E550" s="117"/>
      <c r="F550" s="117"/>
      <c r="M550" s="58"/>
      <c r="P550" s="58"/>
      <c r="R550" s="58"/>
      <c r="Y550" s="58"/>
    </row>
    <row r="551" spans="5:25" ht="12.75" x14ac:dyDescent="0.2">
      <c r="E551" s="117"/>
      <c r="F551" s="117"/>
      <c r="M551" s="58"/>
      <c r="P551" s="58"/>
      <c r="R551" s="58"/>
      <c r="Y551" s="58"/>
    </row>
    <row r="552" spans="5:25" ht="12.75" x14ac:dyDescent="0.2">
      <c r="E552" s="117"/>
      <c r="F552" s="117"/>
      <c r="M552" s="58"/>
      <c r="P552" s="58"/>
      <c r="R552" s="58"/>
      <c r="Y552" s="58"/>
    </row>
    <row r="553" spans="5:25" ht="12.75" x14ac:dyDescent="0.2">
      <c r="E553" s="117"/>
      <c r="F553" s="117"/>
      <c r="M553" s="58"/>
      <c r="P553" s="58"/>
      <c r="R553" s="58"/>
      <c r="Y553" s="58"/>
    </row>
    <row r="554" spans="5:25" ht="12.75" x14ac:dyDescent="0.2">
      <c r="E554" s="117"/>
      <c r="F554" s="117"/>
      <c r="M554" s="58"/>
      <c r="P554" s="58"/>
      <c r="R554" s="58"/>
      <c r="Y554" s="58"/>
    </row>
    <row r="555" spans="5:25" ht="12.75" x14ac:dyDescent="0.2">
      <c r="E555" s="117"/>
      <c r="F555" s="117"/>
      <c r="M555" s="58"/>
      <c r="P555" s="58"/>
      <c r="R555" s="58"/>
      <c r="Y555" s="58"/>
    </row>
    <row r="556" spans="5:25" ht="12.75" x14ac:dyDescent="0.2">
      <c r="E556" s="117"/>
      <c r="F556" s="117"/>
      <c r="M556" s="58"/>
      <c r="P556" s="58"/>
      <c r="R556" s="58"/>
      <c r="Y556" s="58"/>
    </row>
    <row r="557" spans="5:25" ht="12.75" x14ac:dyDescent="0.2">
      <c r="E557" s="117"/>
      <c r="F557" s="117"/>
      <c r="M557" s="58"/>
      <c r="P557" s="58"/>
      <c r="R557" s="58"/>
      <c r="Y557" s="58"/>
    </row>
    <row r="558" spans="5:25" ht="12.75" x14ac:dyDescent="0.2">
      <c r="E558" s="117"/>
      <c r="F558" s="117"/>
      <c r="M558" s="58"/>
      <c r="P558" s="58"/>
      <c r="R558" s="58"/>
      <c r="Y558" s="58"/>
    </row>
    <row r="559" spans="5:25" ht="12.75" x14ac:dyDescent="0.2">
      <c r="E559" s="117"/>
      <c r="F559" s="117"/>
      <c r="M559" s="58"/>
      <c r="P559" s="58"/>
      <c r="R559" s="58"/>
      <c r="Y559" s="58"/>
    </row>
    <row r="560" spans="5:25" ht="12.75" x14ac:dyDescent="0.2">
      <c r="E560" s="117"/>
      <c r="F560" s="117"/>
      <c r="M560" s="58"/>
      <c r="P560" s="58"/>
      <c r="R560" s="58"/>
      <c r="Y560" s="58"/>
    </row>
    <row r="561" spans="5:25" ht="12.75" x14ac:dyDescent="0.2">
      <c r="E561" s="117"/>
      <c r="F561" s="117"/>
      <c r="M561" s="58"/>
      <c r="P561" s="58"/>
      <c r="R561" s="58"/>
      <c r="Y561" s="58"/>
    </row>
    <row r="562" spans="5:25" ht="12.75" x14ac:dyDescent="0.2">
      <c r="E562" s="117"/>
      <c r="F562" s="117"/>
      <c r="M562" s="58"/>
      <c r="P562" s="58"/>
      <c r="R562" s="58"/>
      <c r="Y562" s="58"/>
    </row>
    <row r="563" spans="5:25" ht="12.75" x14ac:dyDescent="0.2">
      <c r="E563" s="117"/>
      <c r="F563" s="117"/>
      <c r="M563" s="58"/>
      <c r="P563" s="58"/>
      <c r="R563" s="58"/>
      <c r="Y563" s="58"/>
    </row>
    <row r="564" spans="5:25" ht="12.75" x14ac:dyDescent="0.2">
      <c r="E564" s="117"/>
      <c r="F564" s="117"/>
      <c r="M564" s="58"/>
      <c r="P564" s="58"/>
      <c r="R564" s="58"/>
      <c r="Y564" s="58"/>
    </row>
    <row r="565" spans="5:25" ht="12.75" x14ac:dyDescent="0.2">
      <c r="E565" s="117"/>
      <c r="F565" s="117"/>
      <c r="M565" s="58"/>
      <c r="P565" s="58"/>
      <c r="R565" s="58"/>
      <c r="Y565" s="58"/>
    </row>
    <row r="566" spans="5:25" ht="12.75" x14ac:dyDescent="0.2">
      <c r="E566" s="117"/>
      <c r="F566" s="117"/>
      <c r="M566" s="58"/>
      <c r="P566" s="58"/>
      <c r="R566" s="58"/>
      <c r="Y566" s="58"/>
    </row>
    <row r="567" spans="5:25" ht="12.75" x14ac:dyDescent="0.2">
      <c r="E567" s="117"/>
      <c r="F567" s="117"/>
      <c r="M567" s="58"/>
      <c r="P567" s="58"/>
      <c r="R567" s="58"/>
      <c r="Y567" s="58"/>
    </row>
    <row r="568" spans="5:25" ht="12.75" x14ac:dyDescent="0.2">
      <c r="E568" s="117"/>
      <c r="F568" s="117"/>
      <c r="M568" s="58"/>
      <c r="P568" s="58"/>
      <c r="R568" s="58"/>
      <c r="Y568" s="58"/>
    </row>
    <row r="569" spans="5:25" ht="12.75" x14ac:dyDescent="0.2">
      <c r="E569" s="117"/>
      <c r="F569" s="117"/>
      <c r="M569" s="58"/>
      <c r="P569" s="58"/>
      <c r="R569" s="58"/>
      <c r="Y569" s="58"/>
    </row>
    <row r="570" spans="5:25" ht="12.75" x14ac:dyDescent="0.2">
      <c r="E570" s="117"/>
      <c r="F570" s="117"/>
      <c r="M570" s="58"/>
      <c r="P570" s="58"/>
      <c r="R570" s="58"/>
      <c r="Y570" s="58"/>
    </row>
    <row r="571" spans="5:25" ht="12.75" x14ac:dyDescent="0.2">
      <c r="E571" s="117"/>
      <c r="F571" s="117"/>
      <c r="M571" s="58"/>
      <c r="P571" s="58"/>
      <c r="R571" s="58"/>
      <c r="Y571" s="58"/>
    </row>
    <row r="572" spans="5:25" ht="12.75" x14ac:dyDescent="0.2">
      <c r="E572" s="117"/>
      <c r="F572" s="117"/>
      <c r="M572" s="58"/>
      <c r="P572" s="58"/>
      <c r="R572" s="58"/>
      <c r="Y572" s="58"/>
    </row>
    <row r="573" spans="5:25" ht="12.75" x14ac:dyDescent="0.2">
      <c r="E573" s="117"/>
      <c r="F573" s="117"/>
      <c r="M573" s="58"/>
      <c r="P573" s="58"/>
      <c r="R573" s="58"/>
      <c r="Y573" s="58"/>
    </row>
    <row r="574" spans="5:25" ht="12.75" x14ac:dyDescent="0.2">
      <c r="E574" s="117"/>
      <c r="F574" s="117"/>
      <c r="M574" s="58"/>
      <c r="P574" s="58"/>
      <c r="R574" s="58"/>
      <c r="Y574" s="58"/>
    </row>
    <row r="575" spans="5:25" ht="12.75" x14ac:dyDescent="0.2">
      <c r="E575" s="117"/>
      <c r="F575" s="117"/>
      <c r="M575" s="58"/>
      <c r="P575" s="58"/>
      <c r="R575" s="58"/>
      <c r="Y575" s="58"/>
    </row>
    <row r="576" spans="5:25" ht="12.75" x14ac:dyDescent="0.2">
      <c r="E576" s="117"/>
      <c r="F576" s="117"/>
      <c r="M576" s="58"/>
      <c r="P576" s="58"/>
      <c r="R576" s="58"/>
      <c r="Y576" s="58"/>
    </row>
    <row r="577" spans="5:25" ht="12.75" x14ac:dyDescent="0.2">
      <c r="E577" s="117"/>
      <c r="F577" s="117"/>
      <c r="M577" s="58"/>
      <c r="P577" s="58"/>
      <c r="R577" s="58"/>
      <c r="Y577" s="58"/>
    </row>
    <row r="578" spans="5:25" ht="12.75" x14ac:dyDescent="0.2">
      <c r="E578" s="117"/>
      <c r="F578" s="117"/>
      <c r="M578" s="58"/>
      <c r="P578" s="58"/>
      <c r="R578" s="58"/>
      <c r="Y578" s="58"/>
    </row>
    <row r="579" spans="5:25" ht="12.75" x14ac:dyDescent="0.2">
      <c r="E579" s="117"/>
      <c r="F579" s="117"/>
      <c r="M579" s="58"/>
      <c r="P579" s="58"/>
      <c r="R579" s="58"/>
      <c r="Y579" s="58"/>
    </row>
    <row r="580" spans="5:25" ht="12.75" x14ac:dyDescent="0.2">
      <c r="E580" s="117"/>
      <c r="F580" s="117"/>
      <c r="M580" s="58"/>
      <c r="P580" s="58"/>
      <c r="R580" s="58"/>
      <c r="Y580" s="58"/>
    </row>
    <row r="581" spans="5:25" ht="12.75" x14ac:dyDescent="0.2">
      <c r="E581" s="117"/>
      <c r="F581" s="117"/>
      <c r="M581" s="58"/>
      <c r="P581" s="58"/>
      <c r="R581" s="58"/>
      <c r="Y581" s="58"/>
    </row>
    <row r="582" spans="5:25" ht="12.75" x14ac:dyDescent="0.2">
      <c r="E582" s="117"/>
      <c r="F582" s="117"/>
      <c r="M582" s="58"/>
      <c r="P582" s="58"/>
      <c r="R582" s="58"/>
      <c r="Y582" s="58"/>
    </row>
    <row r="583" spans="5:25" ht="12.75" x14ac:dyDescent="0.2">
      <c r="E583" s="117"/>
      <c r="F583" s="117"/>
      <c r="M583" s="58"/>
      <c r="P583" s="58"/>
      <c r="R583" s="58"/>
      <c r="Y583" s="58"/>
    </row>
    <row r="584" spans="5:25" ht="12.75" x14ac:dyDescent="0.2">
      <c r="E584" s="117"/>
      <c r="F584" s="117"/>
      <c r="M584" s="58"/>
      <c r="P584" s="58"/>
      <c r="R584" s="58"/>
      <c r="Y584" s="58"/>
    </row>
    <row r="585" spans="5:25" ht="12.75" x14ac:dyDescent="0.2">
      <c r="E585" s="117"/>
      <c r="F585" s="117"/>
      <c r="M585" s="58"/>
      <c r="P585" s="58"/>
      <c r="R585" s="58"/>
      <c r="Y585" s="58"/>
    </row>
    <row r="586" spans="5:25" ht="12.75" x14ac:dyDescent="0.2">
      <c r="E586" s="117"/>
      <c r="F586" s="117"/>
      <c r="M586" s="58"/>
      <c r="P586" s="58"/>
      <c r="R586" s="58"/>
      <c r="Y586" s="58"/>
    </row>
    <row r="587" spans="5:25" ht="12.75" x14ac:dyDescent="0.2">
      <c r="E587" s="117"/>
      <c r="F587" s="117"/>
      <c r="M587" s="58"/>
      <c r="P587" s="58"/>
      <c r="R587" s="58"/>
      <c r="Y587" s="58"/>
    </row>
    <row r="588" spans="5:25" ht="12.75" x14ac:dyDescent="0.2">
      <c r="E588" s="117"/>
      <c r="F588" s="117"/>
      <c r="M588" s="58"/>
      <c r="P588" s="58"/>
      <c r="R588" s="58"/>
      <c r="Y588" s="58"/>
    </row>
    <row r="589" spans="5:25" ht="12.75" x14ac:dyDescent="0.2">
      <c r="E589" s="117"/>
      <c r="F589" s="117"/>
      <c r="M589" s="58"/>
      <c r="P589" s="58"/>
      <c r="R589" s="58"/>
      <c r="Y589" s="58"/>
    </row>
    <row r="590" spans="5:25" ht="12.75" x14ac:dyDescent="0.2">
      <c r="E590" s="117"/>
      <c r="F590" s="117"/>
      <c r="M590" s="58"/>
      <c r="P590" s="58"/>
      <c r="R590" s="58"/>
      <c r="Y590" s="58"/>
    </row>
    <row r="591" spans="5:25" ht="12.75" x14ac:dyDescent="0.2">
      <c r="E591" s="117"/>
      <c r="F591" s="117"/>
      <c r="M591" s="58"/>
      <c r="P591" s="58"/>
      <c r="R591" s="58"/>
      <c r="Y591" s="58"/>
    </row>
    <row r="592" spans="5:25" ht="12.75" x14ac:dyDescent="0.2">
      <c r="E592" s="117"/>
      <c r="F592" s="117"/>
      <c r="M592" s="58"/>
      <c r="P592" s="58"/>
      <c r="R592" s="58"/>
      <c r="Y592" s="58"/>
    </row>
    <row r="593" spans="5:25" ht="12.75" x14ac:dyDescent="0.2">
      <c r="E593" s="117"/>
      <c r="F593" s="117"/>
      <c r="M593" s="58"/>
      <c r="P593" s="58"/>
      <c r="R593" s="58"/>
      <c r="Y593" s="58"/>
    </row>
    <row r="594" spans="5:25" ht="12.75" x14ac:dyDescent="0.2">
      <c r="E594" s="117"/>
      <c r="F594" s="117"/>
      <c r="M594" s="58"/>
      <c r="P594" s="58"/>
      <c r="R594" s="58"/>
      <c r="Y594" s="58"/>
    </row>
    <row r="595" spans="5:25" ht="12.75" x14ac:dyDescent="0.2">
      <c r="E595" s="117"/>
      <c r="F595" s="117"/>
      <c r="M595" s="58"/>
      <c r="P595" s="58"/>
      <c r="R595" s="58"/>
      <c r="Y595" s="58"/>
    </row>
    <row r="596" spans="5:25" ht="12.75" x14ac:dyDescent="0.2">
      <c r="E596" s="117"/>
      <c r="F596" s="117"/>
      <c r="M596" s="58"/>
      <c r="P596" s="58"/>
      <c r="R596" s="58"/>
      <c r="Y596" s="58"/>
    </row>
    <row r="597" spans="5:25" ht="12.75" x14ac:dyDescent="0.2">
      <c r="E597" s="117"/>
      <c r="F597" s="117"/>
      <c r="M597" s="58"/>
      <c r="P597" s="58"/>
      <c r="R597" s="58"/>
      <c r="Y597" s="58"/>
    </row>
    <row r="598" spans="5:25" ht="12.75" x14ac:dyDescent="0.2">
      <c r="E598" s="117"/>
      <c r="F598" s="117"/>
      <c r="M598" s="58"/>
      <c r="P598" s="58"/>
      <c r="R598" s="58"/>
      <c r="Y598" s="58"/>
    </row>
    <row r="599" spans="5:25" ht="12.75" x14ac:dyDescent="0.2">
      <c r="E599" s="117"/>
      <c r="F599" s="117"/>
      <c r="M599" s="58"/>
      <c r="P599" s="58"/>
      <c r="R599" s="58"/>
      <c r="Y599" s="58"/>
    </row>
    <row r="600" spans="5:25" ht="12.75" x14ac:dyDescent="0.2">
      <c r="E600" s="117"/>
      <c r="F600" s="117"/>
      <c r="M600" s="58"/>
      <c r="P600" s="58"/>
      <c r="R600" s="58"/>
      <c r="Y600" s="58"/>
    </row>
    <row r="601" spans="5:25" ht="12.75" x14ac:dyDescent="0.2">
      <c r="E601" s="117"/>
      <c r="F601" s="117"/>
      <c r="M601" s="58"/>
      <c r="P601" s="58"/>
      <c r="R601" s="58"/>
      <c r="Y601" s="58"/>
    </row>
    <row r="602" spans="5:25" ht="12.75" x14ac:dyDescent="0.2">
      <c r="E602" s="117"/>
      <c r="F602" s="117"/>
      <c r="M602" s="58"/>
      <c r="P602" s="58"/>
      <c r="R602" s="58"/>
      <c r="Y602" s="58"/>
    </row>
    <row r="603" spans="5:25" ht="12.75" x14ac:dyDescent="0.2">
      <c r="E603" s="117"/>
      <c r="F603" s="117"/>
      <c r="M603" s="58"/>
      <c r="P603" s="58"/>
      <c r="R603" s="58"/>
      <c r="Y603" s="58"/>
    </row>
    <row r="604" spans="5:25" ht="12.75" x14ac:dyDescent="0.2">
      <c r="E604" s="117"/>
      <c r="F604" s="117"/>
      <c r="M604" s="58"/>
      <c r="P604" s="58"/>
      <c r="R604" s="58"/>
      <c r="Y604" s="58"/>
    </row>
    <row r="605" spans="5:25" ht="12.75" x14ac:dyDescent="0.2">
      <c r="E605" s="117"/>
      <c r="F605" s="117"/>
      <c r="M605" s="58"/>
      <c r="P605" s="58"/>
      <c r="R605" s="58"/>
      <c r="Y605" s="58"/>
    </row>
    <row r="606" spans="5:25" ht="12.75" x14ac:dyDescent="0.2">
      <c r="E606" s="117"/>
      <c r="F606" s="117"/>
      <c r="M606" s="58"/>
      <c r="P606" s="58"/>
      <c r="R606" s="58"/>
      <c r="Y606" s="58"/>
    </row>
    <row r="607" spans="5:25" ht="12.75" x14ac:dyDescent="0.2">
      <c r="E607" s="117"/>
      <c r="F607" s="117"/>
      <c r="M607" s="58"/>
      <c r="P607" s="58"/>
      <c r="R607" s="58"/>
      <c r="Y607" s="58"/>
    </row>
    <row r="608" spans="5:25" ht="12.75" x14ac:dyDescent="0.2">
      <c r="E608" s="117"/>
      <c r="F608" s="117"/>
      <c r="M608" s="58"/>
      <c r="P608" s="58"/>
      <c r="R608" s="58"/>
      <c r="Y608" s="58"/>
    </row>
    <row r="609" spans="5:25" ht="12.75" x14ac:dyDescent="0.2">
      <c r="E609" s="117"/>
      <c r="F609" s="117"/>
      <c r="M609" s="58"/>
      <c r="P609" s="58"/>
      <c r="R609" s="58"/>
      <c r="Y609" s="58"/>
    </row>
    <row r="610" spans="5:25" ht="12.75" x14ac:dyDescent="0.2">
      <c r="E610" s="117"/>
      <c r="F610" s="117"/>
      <c r="M610" s="58"/>
      <c r="P610" s="58"/>
      <c r="R610" s="58"/>
      <c r="Y610" s="58"/>
    </row>
    <row r="611" spans="5:25" ht="12.75" x14ac:dyDescent="0.2">
      <c r="E611" s="117"/>
      <c r="F611" s="117"/>
      <c r="M611" s="58"/>
      <c r="P611" s="58"/>
      <c r="R611" s="58"/>
      <c r="Y611" s="58"/>
    </row>
    <row r="612" spans="5:25" ht="12.75" x14ac:dyDescent="0.2">
      <c r="E612" s="117"/>
      <c r="F612" s="117"/>
      <c r="M612" s="58"/>
      <c r="P612" s="58"/>
      <c r="R612" s="58"/>
      <c r="Y612" s="58"/>
    </row>
    <row r="613" spans="5:25" ht="12.75" x14ac:dyDescent="0.2">
      <c r="E613" s="117"/>
      <c r="F613" s="117"/>
      <c r="M613" s="58"/>
      <c r="P613" s="58"/>
      <c r="R613" s="58"/>
      <c r="Y613" s="58"/>
    </row>
    <row r="614" spans="5:25" ht="12.75" x14ac:dyDescent="0.2">
      <c r="E614" s="117"/>
      <c r="F614" s="117"/>
      <c r="M614" s="58"/>
      <c r="P614" s="58"/>
      <c r="R614" s="58"/>
      <c r="Y614" s="58"/>
    </row>
    <row r="615" spans="5:25" ht="12.75" x14ac:dyDescent="0.2">
      <c r="E615" s="117"/>
      <c r="F615" s="117"/>
      <c r="M615" s="58"/>
      <c r="P615" s="58"/>
      <c r="R615" s="58"/>
      <c r="Y615" s="58"/>
    </row>
    <row r="616" spans="5:25" ht="12.75" x14ac:dyDescent="0.2">
      <c r="E616" s="117"/>
      <c r="F616" s="117"/>
      <c r="M616" s="58"/>
      <c r="P616" s="58"/>
      <c r="R616" s="58"/>
      <c r="Y616" s="58"/>
    </row>
    <row r="617" spans="5:25" ht="12.75" x14ac:dyDescent="0.2">
      <c r="E617" s="117"/>
      <c r="F617" s="117"/>
      <c r="M617" s="58"/>
      <c r="P617" s="58"/>
      <c r="R617" s="58"/>
      <c r="Y617" s="58"/>
    </row>
    <row r="618" spans="5:25" ht="12.75" x14ac:dyDescent="0.2">
      <c r="E618" s="117"/>
      <c r="F618" s="117"/>
      <c r="M618" s="58"/>
      <c r="P618" s="58"/>
      <c r="R618" s="58"/>
      <c r="Y618" s="58"/>
    </row>
    <row r="619" spans="5:25" ht="12.75" x14ac:dyDescent="0.2">
      <c r="E619" s="117"/>
      <c r="F619" s="117"/>
      <c r="M619" s="58"/>
      <c r="P619" s="58"/>
      <c r="R619" s="58"/>
      <c r="Y619" s="58"/>
    </row>
    <row r="620" spans="5:25" ht="12.75" x14ac:dyDescent="0.2">
      <c r="E620" s="117"/>
      <c r="F620" s="117"/>
      <c r="M620" s="58"/>
      <c r="P620" s="58"/>
      <c r="R620" s="58"/>
      <c r="Y620" s="58"/>
    </row>
    <row r="621" spans="5:25" ht="12.75" x14ac:dyDescent="0.2">
      <c r="E621" s="117"/>
      <c r="F621" s="117"/>
      <c r="M621" s="58"/>
      <c r="P621" s="58"/>
      <c r="R621" s="58"/>
      <c r="Y621" s="58"/>
    </row>
    <row r="622" spans="5:25" ht="12.75" x14ac:dyDescent="0.2">
      <c r="E622" s="117"/>
      <c r="F622" s="117"/>
      <c r="M622" s="58"/>
      <c r="P622" s="58"/>
      <c r="R622" s="58"/>
      <c r="Y622" s="58"/>
    </row>
    <row r="623" spans="5:25" ht="12.75" x14ac:dyDescent="0.2">
      <c r="E623" s="117"/>
      <c r="F623" s="117"/>
      <c r="M623" s="58"/>
      <c r="P623" s="58"/>
      <c r="R623" s="58"/>
      <c r="Y623" s="58"/>
    </row>
    <row r="624" spans="5:25" ht="12.75" x14ac:dyDescent="0.2">
      <c r="E624" s="117"/>
      <c r="F624" s="117"/>
      <c r="M624" s="58"/>
      <c r="P624" s="58"/>
      <c r="R624" s="58"/>
      <c r="Y624" s="58"/>
    </row>
    <row r="625" spans="5:25" ht="12.75" x14ac:dyDescent="0.2">
      <c r="E625" s="117"/>
      <c r="F625" s="117"/>
      <c r="M625" s="58"/>
      <c r="P625" s="58"/>
      <c r="R625" s="58"/>
      <c r="Y625" s="58"/>
    </row>
    <row r="626" spans="5:25" ht="12.75" x14ac:dyDescent="0.2">
      <c r="E626" s="117"/>
      <c r="F626" s="117"/>
      <c r="M626" s="58"/>
      <c r="P626" s="58"/>
      <c r="R626" s="58"/>
      <c r="Y626" s="58"/>
    </row>
    <row r="627" spans="5:25" ht="12.75" x14ac:dyDescent="0.2">
      <c r="E627" s="117"/>
      <c r="F627" s="117"/>
      <c r="M627" s="58"/>
      <c r="P627" s="58"/>
      <c r="R627" s="58"/>
      <c r="Y627" s="58"/>
    </row>
    <row r="628" spans="5:25" ht="12.75" x14ac:dyDescent="0.2">
      <c r="E628" s="117"/>
      <c r="F628" s="117"/>
      <c r="M628" s="58"/>
      <c r="P628" s="58"/>
      <c r="R628" s="58"/>
      <c r="Y628" s="58"/>
    </row>
    <row r="629" spans="5:25" ht="12.75" x14ac:dyDescent="0.2">
      <c r="E629" s="117"/>
      <c r="F629" s="117"/>
      <c r="M629" s="58"/>
      <c r="P629" s="58"/>
      <c r="R629" s="58"/>
      <c r="Y629" s="58"/>
    </row>
    <row r="630" spans="5:25" ht="12.75" x14ac:dyDescent="0.2">
      <c r="E630" s="117"/>
      <c r="F630" s="117"/>
      <c r="M630" s="58"/>
      <c r="P630" s="58"/>
      <c r="R630" s="58"/>
      <c r="Y630" s="58"/>
    </row>
    <row r="631" spans="5:25" ht="12.75" x14ac:dyDescent="0.2">
      <c r="E631" s="117"/>
      <c r="F631" s="117"/>
      <c r="M631" s="58"/>
      <c r="P631" s="58"/>
      <c r="R631" s="58"/>
      <c r="Y631" s="58"/>
    </row>
    <row r="632" spans="5:25" ht="12.75" x14ac:dyDescent="0.2">
      <c r="E632" s="117"/>
      <c r="F632" s="117"/>
      <c r="M632" s="58"/>
      <c r="P632" s="58"/>
      <c r="R632" s="58"/>
      <c r="Y632" s="58"/>
    </row>
    <row r="633" spans="5:25" ht="12.75" x14ac:dyDescent="0.2">
      <c r="E633" s="117"/>
      <c r="F633" s="117"/>
      <c r="M633" s="58"/>
      <c r="P633" s="58"/>
      <c r="R633" s="58"/>
      <c r="Y633" s="58"/>
    </row>
    <row r="634" spans="5:25" ht="12.75" x14ac:dyDescent="0.2">
      <c r="E634" s="117"/>
      <c r="F634" s="117"/>
      <c r="M634" s="58"/>
      <c r="P634" s="58"/>
      <c r="R634" s="58"/>
      <c r="Y634" s="58"/>
    </row>
    <row r="635" spans="5:25" ht="12.75" x14ac:dyDescent="0.2">
      <c r="E635" s="117"/>
      <c r="F635" s="117"/>
      <c r="M635" s="58"/>
      <c r="P635" s="58"/>
      <c r="R635" s="58"/>
      <c r="Y635" s="58"/>
    </row>
    <row r="636" spans="5:25" ht="12.75" x14ac:dyDescent="0.2">
      <c r="E636" s="117"/>
      <c r="F636" s="117"/>
      <c r="M636" s="58"/>
      <c r="P636" s="58"/>
      <c r="R636" s="58"/>
      <c r="Y636" s="58"/>
    </row>
    <row r="637" spans="5:25" ht="12.75" x14ac:dyDescent="0.2">
      <c r="E637" s="117"/>
      <c r="F637" s="117"/>
      <c r="M637" s="58"/>
      <c r="P637" s="58"/>
      <c r="R637" s="58"/>
      <c r="Y637" s="58"/>
    </row>
    <row r="638" spans="5:25" ht="12.75" x14ac:dyDescent="0.2">
      <c r="E638" s="117"/>
      <c r="F638" s="117"/>
      <c r="M638" s="58"/>
      <c r="P638" s="58"/>
      <c r="R638" s="58"/>
      <c r="Y638" s="58"/>
    </row>
    <row r="639" spans="5:25" ht="12.75" x14ac:dyDescent="0.2">
      <c r="E639" s="117"/>
      <c r="F639" s="117"/>
      <c r="M639" s="58"/>
      <c r="P639" s="58"/>
      <c r="R639" s="58"/>
      <c r="Y639" s="58"/>
    </row>
    <row r="640" spans="5:25" ht="12.75" x14ac:dyDescent="0.2">
      <c r="E640" s="117"/>
      <c r="F640" s="117"/>
      <c r="M640" s="58"/>
      <c r="P640" s="58"/>
      <c r="R640" s="58"/>
      <c r="Y640" s="58"/>
    </row>
    <row r="641" spans="5:25" ht="12.75" x14ac:dyDescent="0.2">
      <c r="E641" s="117"/>
      <c r="F641" s="117"/>
      <c r="M641" s="58"/>
      <c r="P641" s="58"/>
      <c r="R641" s="58"/>
      <c r="Y641" s="58"/>
    </row>
    <row r="642" spans="5:25" ht="12.75" x14ac:dyDescent="0.2">
      <c r="E642" s="117"/>
      <c r="F642" s="117"/>
      <c r="M642" s="58"/>
      <c r="P642" s="58"/>
      <c r="R642" s="58"/>
      <c r="Y642" s="58"/>
    </row>
    <row r="643" spans="5:25" ht="12.75" x14ac:dyDescent="0.2">
      <c r="E643" s="117"/>
      <c r="F643" s="117"/>
      <c r="M643" s="58"/>
      <c r="P643" s="58"/>
      <c r="R643" s="58"/>
      <c r="Y643" s="58"/>
    </row>
    <row r="644" spans="5:25" ht="12.75" x14ac:dyDescent="0.2">
      <c r="E644" s="117"/>
      <c r="F644" s="117"/>
      <c r="M644" s="58"/>
      <c r="P644" s="58"/>
      <c r="R644" s="58"/>
      <c r="Y644" s="58"/>
    </row>
    <row r="645" spans="5:25" ht="12.75" x14ac:dyDescent="0.2">
      <c r="E645" s="117"/>
      <c r="F645" s="117"/>
      <c r="M645" s="58"/>
      <c r="P645" s="58"/>
      <c r="R645" s="58"/>
      <c r="Y645" s="58"/>
    </row>
    <row r="646" spans="5:25" ht="12.75" x14ac:dyDescent="0.2">
      <c r="E646" s="117"/>
      <c r="F646" s="117"/>
      <c r="M646" s="58"/>
      <c r="P646" s="58"/>
      <c r="R646" s="58"/>
      <c r="Y646" s="58"/>
    </row>
    <row r="647" spans="5:25" ht="12.75" x14ac:dyDescent="0.2">
      <c r="E647" s="117"/>
      <c r="F647" s="117"/>
      <c r="M647" s="58"/>
      <c r="P647" s="58"/>
      <c r="R647" s="58"/>
      <c r="Y647" s="58"/>
    </row>
    <row r="648" spans="5:25" ht="12.75" x14ac:dyDescent="0.2">
      <c r="E648" s="117"/>
      <c r="F648" s="117"/>
      <c r="M648" s="58"/>
      <c r="P648" s="58"/>
      <c r="R648" s="58"/>
      <c r="Y648" s="58"/>
    </row>
    <row r="649" spans="5:25" ht="12.75" x14ac:dyDescent="0.2">
      <c r="E649" s="117"/>
      <c r="F649" s="117"/>
      <c r="M649" s="58"/>
      <c r="P649" s="58"/>
      <c r="R649" s="58"/>
      <c r="Y649" s="58"/>
    </row>
    <row r="650" spans="5:25" ht="12.75" x14ac:dyDescent="0.2">
      <c r="E650" s="117"/>
      <c r="F650" s="117"/>
      <c r="M650" s="58"/>
      <c r="P650" s="58"/>
      <c r="R650" s="58"/>
      <c r="Y650" s="58"/>
    </row>
    <row r="651" spans="5:25" ht="12.75" x14ac:dyDescent="0.2">
      <c r="E651" s="117"/>
      <c r="F651" s="117"/>
      <c r="M651" s="58"/>
      <c r="P651" s="58"/>
      <c r="R651" s="58"/>
      <c r="Y651" s="58"/>
    </row>
    <row r="652" spans="5:25" ht="12.75" x14ac:dyDescent="0.2">
      <c r="E652" s="117"/>
      <c r="F652" s="117"/>
      <c r="M652" s="58"/>
      <c r="P652" s="58"/>
      <c r="R652" s="58"/>
      <c r="Y652" s="58"/>
    </row>
    <row r="653" spans="5:25" ht="12.75" x14ac:dyDescent="0.2">
      <c r="E653" s="117"/>
      <c r="F653" s="117"/>
      <c r="M653" s="58"/>
      <c r="P653" s="58"/>
      <c r="R653" s="58"/>
      <c r="Y653" s="58"/>
    </row>
    <row r="654" spans="5:25" ht="12.75" x14ac:dyDescent="0.2">
      <c r="E654" s="117"/>
      <c r="F654" s="117"/>
      <c r="M654" s="58"/>
      <c r="P654" s="58"/>
      <c r="R654" s="58"/>
      <c r="Y654" s="58"/>
    </row>
    <row r="655" spans="5:25" ht="12.75" x14ac:dyDescent="0.2">
      <c r="E655" s="117"/>
      <c r="F655" s="117"/>
      <c r="M655" s="58"/>
      <c r="P655" s="58"/>
      <c r="R655" s="58"/>
      <c r="Y655" s="58"/>
    </row>
    <row r="656" spans="5:25" ht="12.75" x14ac:dyDescent="0.2">
      <c r="E656" s="117"/>
      <c r="F656" s="117"/>
      <c r="M656" s="58"/>
      <c r="P656" s="58"/>
      <c r="R656" s="58"/>
      <c r="Y656" s="58"/>
    </row>
    <row r="657" spans="5:25" ht="12.75" x14ac:dyDescent="0.2">
      <c r="E657" s="117"/>
      <c r="F657" s="117"/>
      <c r="M657" s="58"/>
      <c r="P657" s="58"/>
      <c r="R657" s="58"/>
      <c r="Y657" s="58"/>
    </row>
    <row r="658" spans="5:25" ht="12.75" x14ac:dyDescent="0.2">
      <c r="E658" s="117"/>
      <c r="F658" s="117"/>
      <c r="M658" s="58"/>
      <c r="P658" s="58"/>
      <c r="R658" s="58"/>
      <c r="Y658" s="58"/>
    </row>
    <row r="659" spans="5:25" ht="12.75" x14ac:dyDescent="0.2">
      <c r="E659" s="117"/>
      <c r="F659" s="117"/>
      <c r="M659" s="58"/>
      <c r="P659" s="58"/>
      <c r="R659" s="58"/>
      <c r="Y659" s="58"/>
    </row>
    <row r="660" spans="5:25" ht="12.75" x14ac:dyDescent="0.2">
      <c r="E660" s="117"/>
      <c r="F660" s="117"/>
      <c r="M660" s="58"/>
      <c r="P660" s="58"/>
      <c r="R660" s="58"/>
      <c r="Y660" s="58"/>
    </row>
    <row r="661" spans="5:25" ht="12.75" x14ac:dyDescent="0.2">
      <c r="E661" s="117"/>
      <c r="F661" s="117"/>
      <c r="M661" s="58"/>
      <c r="P661" s="58"/>
      <c r="R661" s="58"/>
      <c r="Y661" s="58"/>
    </row>
    <row r="662" spans="5:25" ht="12.75" x14ac:dyDescent="0.2">
      <c r="E662" s="117"/>
      <c r="F662" s="117"/>
      <c r="M662" s="58"/>
      <c r="P662" s="58"/>
      <c r="R662" s="58"/>
      <c r="Y662" s="58"/>
    </row>
    <row r="663" spans="5:25" ht="12.75" x14ac:dyDescent="0.2">
      <c r="E663" s="117"/>
      <c r="F663" s="117"/>
      <c r="M663" s="58"/>
      <c r="P663" s="58"/>
      <c r="R663" s="58"/>
      <c r="Y663" s="58"/>
    </row>
    <row r="664" spans="5:25" ht="12.75" x14ac:dyDescent="0.2">
      <c r="E664" s="117"/>
      <c r="F664" s="117"/>
      <c r="M664" s="58"/>
      <c r="P664" s="58"/>
      <c r="R664" s="58"/>
      <c r="Y664" s="58"/>
    </row>
    <row r="665" spans="5:25" ht="12.75" x14ac:dyDescent="0.2">
      <c r="E665" s="117"/>
      <c r="F665" s="117"/>
      <c r="M665" s="58"/>
      <c r="P665" s="58"/>
      <c r="R665" s="58"/>
      <c r="Y665" s="58"/>
    </row>
    <row r="666" spans="5:25" ht="12.75" x14ac:dyDescent="0.2">
      <c r="E666" s="117"/>
      <c r="F666" s="117"/>
      <c r="M666" s="58"/>
      <c r="P666" s="58"/>
      <c r="R666" s="58"/>
      <c r="Y666" s="58"/>
    </row>
    <row r="667" spans="5:25" ht="12.75" x14ac:dyDescent="0.2">
      <c r="E667" s="117"/>
      <c r="F667" s="117"/>
      <c r="M667" s="58"/>
      <c r="P667" s="58"/>
      <c r="R667" s="58"/>
      <c r="Y667" s="58"/>
    </row>
    <row r="668" spans="5:25" ht="12.75" x14ac:dyDescent="0.2">
      <c r="E668" s="117"/>
      <c r="F668" s="117"/>
      <c r="M668" s="58"/>
      <c r="P668" s="58"/>
      <c r="R668" s="58"/>
      <c r="Y668" s="58"/>
    </row>
    <row r="669" spans="5:25" ht="12.75" x14ac:dyDescent="0.2">
      <c r="E669" s="117"/>
      <c r="F669" s="117"/>
      <c r="M669" s="58"/>
      <c r="P669" s="58"/>
      <c r="R669" s="58"/>
      <c r="Y669" s="58"/>
    </row>
    <row r="670" spans="5:25" ht="12.75" x14ac:dyDescent="0.2">
      <c r="E670" s="117"/>
      <c r="F670" s="117"/>
      <c r="M670" s="58"/>
      <c r="P670" s="58"/>
      <c r="R670" s="58"/>
      <c r="Y670" s="58"/>
    </row>
    <row r="671" spans="5:25" ht="12.75" x14ac:dyDescent="0.2">
      <c r="E671" s="117"/>
      <c r="F671" s="117"/>
      <c r="M671" s="58"/>
      <c r="P671" s="58"/>
      <c r="R671" s="58"/>
      <c r="Y671" s="58"/>
    </row>
    <row r="672" spans="5:25" ht="12.75" x14ac:dyDescent="0.2">
      <c r="E672" s="117"/>
      <c r="F672" s="117"/>
      <c r="M672" s="58"/>
      <c r="P672" s="58"/>
      <c r="R672" s="58"/>
      <c r="Y672" s="58"/>
    </row>
    <row r="673" spans="5:25" ht="12.75" x14ac:dyDescent="0.2">
      <c r="E673" s="117"/>
      <c r="F673" s="117"/>
      <c r="M673" s="58"/>
      <c r="P673" s="58"/>
      <c r="R673" s="58"/>
      <c r="Y673" s="58"/>
    </row>
    <row r="674" spans="5:25" ht="12.75" x14ac:dyDescent="0.2">
      <c r="E674" s="117"/>
      <c r="F674" s="117"/>
      <c r="M674" s="58"/>
      <c r="P674" s="58"/>
      <c r="R674" s="58"/>
      <c r="Y674" s="58"/>
    </row>
    <row r="675" spans="5:25" ht="12.75" x14ac:dyDescent="0.2">
      <c r="E675" s="117"/>
      <c r="F675" s="117"/>
      <c r="M675" s="58"/>
      <c r="P675" s="58"/>
      <c r="R675" s="58"/>
      <c r="Y675" s="58"/>
    </row>
    <row r="676" spans="5:25" ht="12.75" x14ac:dyDescent="0.2">
      <c r="E676" s="117"/>
      <c r="F676" s="117"/>
      <c r="M676" s="58"/>
      <c r="P676" s="58"/>
      <c r="R676" s="58"/>
      <c r="Y676" s="58"/>
    </row>
    <row r="677" spans="5:25" ht="12.75" x14ac:dyDescent="0.2">
      <c r="E677" s="117"/>
      <c r="F677" s="117"/>
      <c r="M677" s="58"/>
      <c r="P677" s="58"/>
      <c r="R677" s="58"/>
      <c r="Y677" s="58"/>
    </row>
    <row r="678" spans="5:25" ht="12.75" x14ac:dyDescent="0.2">
      <c r="E678" s="117"/>
      <c r="F678" s="117"/>
      <c r="M678" s="58"/>
      <c r="P678" s="58"/>
      <c r="R678" s="58"/>
      <c r="Y678" s="58"/>
    </row>
    <row r="679" spans="5:25" ht="12.75" x14ac:dyDescent="0.2">
      <c r="E679" s="117"/>
      <c r="F679" s="117"/>
      <c r="M679" s="58"/>
      <c r="P679" s="58"/>
      <c r="R679" s="58"/>
      <c r="Y679" s="58"/>
    </row>
    <row r="680" spans="5:25" ht="12.75" x14ac:dyDescent="0.2">
      <c r="E680" s="117"/>
      <c r="F680" s="117"/>
      <c r="M680" s="58"/>
      <c r="P680" s="58"/>
      <c r="R680" s="58"/>
      <c r="Y680" s="58"/>
    </row>
    <row r="681" spans="5:25" ht="12.75" x14ac:dyDescent="0.2">
      <c r="E681" s="117"/>
      <c r="F681" s="117"/>
      <c r="M681" s="58"/>
      <c r="P681" s="58"/>
      <c r="R681" s="58"/>
      <c r="Y681" s="58"/>
    </row>
    <row r="682" spans="5:25" ht="12.75" x14ac:dyDescent="0.2">
      <c r="E682" s="117"/>
      <c r="F682" s="117"/>
      <c r="M682" s="58"/>
      <c r="P682" s="58"/>
      <c r="R682" s="58"/>
      <c r="Y682" s="58"/>
    </row>
    <row r="683" spans="5:25" ht="12.75" x14ac:dyDescent="0.2">
      <c r="E683" s="117"/>
      <c r="F683" s="117"/>
      <c r="M683" s="58"/>
      <c r="P683" s="58"/>
      <c r="R683" s="58"/>
      <c r="Y683" s="58"/>
    </row>
    <row r="684" spans="5:25" ht="12.75" x14ac:dyDescent="0.2">
      <c r="E684" s="117"/>
      <c r="F684" s="117"/>
      <c r="M684" s="58"/>
      <c r="P684" s="58"/>
      <c r="R684" s="58"/>
      <c r="Y684" s="58"/>
    </row>
    <row r="685" spans="5:25" ht="12.75" x14ac:dyDescent="0.2">
      <c r="E685" s="117"/>
      <c r="F685" s="117"/>
      <c r="M685" s="58"/>
      <c r="P685" s="58"/>
      <c r="R685" s="58"/>
      <c r="Y685" s="58"/>
    </row>
    <row r="686" spans="5:25" ht="12.75" x14ac:dyDescent="0.2">
      <c r="E686" s="117"/>
      <c r="F686" s="117"/>
      <c r="M686" s="58"/>
      <c r="P686" s="58"/>
      <c r="R686" s="58"/>
      <c r="Y686" s="58"/>
    </row>
    <row r="687" spans="5:25" ht="12.75" x14ac:dyDescent="0.2">
      <c r="E687" s="117"/>
      <c r="F687" s="117"/>
      <c r="M687" s="58"/>
      <c r="P687" s="58"/>
      <c r="R687" s="58"/>
      <c r="Y687" s="58"/>
    </row>
    <row r="688" spans="5:25" ht="12.75" x14ac:dyDescent="0.2">
      <c r="E688" s="117"/>
      <c r="F688" s="117"/>
      <c r="M688" s="58"/>
      <c r="P688" s="58"/>
      <c r="R688" s="58"/>
      <c r="Y688" s="58"/>
    </row>
    <row r="689" spans="5:25" ht="12.75" x14ac:dyDescent="0.2">
      <c r="E689" s="117"/>
      <c r="F689" s="117"/>
      <c r="M689" s="58"/>
      <c r="P689" s="58"/>
      <c r="R689" s="58"/>
      <c r="Y689" s="58"/>
    </row>
    <row r="690" spans="5:25" ht="12.75" x14ac:dyDescent="0.2">
      <c r="E690" s="117"/>
      <c r="F690" s="117"/>
      <c r="M690" s="58"/>
      <c r="P690" s="58"/>
      <c r="R690" s="58"/>
      <c r="Y690" s="58"/>
    </row>
    <row r="691" spans="5:25" ht="12.75" x14ac:dyDescent="0.2">
      <c r="E691" s="117"/>
      <c r="F691" s="117"/>
      <c r="M691" s="58"/>
      <c r="P691" s="58"/>
      <c r="R691" s="58"/>
      <c r="Y691" s="58"/>
    </row>
    <row r="692" spans="5:25" ht="12.75" x14ac:dyDescent="0.2">
      <c r="E692" s="117"/>
      <c r="F692" s="117"/>
      <c r="M692" s="58"/>
      <c r="P692" s="58"/>
      <c r="R692" s="58"/>
      <c r="Y692" s="58"/>
    </row>
    <row r="693" spans="5:25" ht="12.75" x14ac:dyDescent="0.2">
      <c r="E693" s="117"/>
      <c r="F693" s="117"/>
      <c r="M693" s="58"/>
      <c r="P693" s="58"/>
      <c r="R693" s="58"/>
      <c r="Y693" s="58"/>
    </row>
    <row r="694" spans="5:25" ht="12.75" x14ac:dyDescent="0.2">
      <c r="E694" s="117"/>
      <c r="F694" s="117"/>
      <c r="M694" s="58"/>
      <c r="P694" s="58"/>
      <c r="R694" s="58"/>
      <c r="Y694" s="58"/>
    </row>
    <row r="695" spans="5:25" ht="12.75" x14ac:dyDescent="0.2">
      <c r="E695" s="117"/>
      <c r="F695" s="117"/>
      <c r="M695" s="58"/>
      <c r="P695" s="58"/>
      <c r="R695" s="58"/>
      <c r="Y695" s="58"/>
    </row>
    <row r="696" spans="5:25" ht="12.75" x14ac:dyDescent="0.2">
      <c r="E696" s="117"/>
      <c r="F696" s="117"/>
      <c r="M696" s="58"/>
      <c r="P696" s="58"/>
      <c r="R696" s="58"/>
      <c r="Y696" s="58"/>
    </row>
    <row r="697" spans="5:25" ht="12.75" x14ac:dyDescent="0.2">
      <c r="E697" s="117"/>
      <c r="F697" s="117"/>
      <c r="M697" s="58"/>
      <c r="P697" s="58"/>
      <c r="R697" s="58"/>
      <c r="Y697" s="58"/>
    </row>
    <row r="698" spans="5:25" ht="12.75" x14ac:dyDescent="0.2">
      <c r="E698" s="117"/>
      <c r="F698" s="117"/>
      <c r="M698" s="58"/>
      <c r="P698" s="58"/>
      <c r="R698" s="58"/>
      <c r="Y698" s="58"/>
    </row>
    <row r="699" spans="5:25" ht="12.75" x14ac:dyDescent="0.2">
      <c r="E699" s="117"/>
      <c r="F699" s="117"/>
      <c r="M699" s="58"/>
      <c r="P699" s="58"/>
      <c r="R699" s="58"/>
      <c r="Y699" s="58"/>
    </row>
    <row r="700" spans="5:25" ht="12.75" x14ac:dyDescent="0.2">
      <c r="E700" s="117"/>
      <c r="F700" s="117"/>
      <c r="M700" s="58"/>
      <c r="P700" s="58"/>
      <c r="R700" s="58"/>
      <c r="Y700" s="58"/>
    </row>
    <row r="701" spans="5:25" ht="12.75" x14ac:dyDescent="0.2">
      <c r="E701" s="117"/>
      <c r="F701" s="117"/>
      <c r="M701" s="58"/>
      <c r="P701" s="58"/>
      <c r="R701" s="58"/>
      <c r="Y701" s="58"/>
    </row>
    <row r="702" spans="5:25" ht="12.75" x14ac:dyDescent="0.2">
      <c r="E702" s="117"/>
      <c r="F702" s="117"/>
      <c r="M702" s="58"/>
      <c r="P702" s="58"/>
      <c r="R702" s="58"/>
      <c r="Y702" s="58"/>
    </row>
    <row r="703" spans="5:25" ht="12.75" x14ac:dyDescent="0.2">
      <c r="E703" s="117"/>
      <c r="F703" s="117"/>
      <c r="M703" s="58"/>
      <c r="P703" s="58"/>
      <c r="R703" s="58"/>
      <c r="Y703" s="58"/>
    </row>
    <row r="704" spans="5:25" ht="12.75" x14ac:dyDescent="0.2">
      <c r="E704" s="117"/>
      <c r="F704" s="117"/>
      <c r="M704" s="58"/>
      <c r="P704" s="58"/>
      <c r="R704" s="58"/>
      <c r="Y704" s="58"/>
    </row>
    <row r="705" spans="5:25" ht="12.75" x14ac:dyDescent="0.2">
      <c r="E705" s="117"/>
      <c r="F705" s="117"/>
      <c r="M705" s="58"/>
      <c r="P705" s="58"/>
      <c r="R705" s="58"/>
      <c r="Y705" s="58"/>
    </row>
    <row r="706" spans="5:25" ht="12.75" x14ac:dyDescent="0.2">
      <c r="E706" s="117"/>
      <c r="F706" s="117"/>
      <c r="M706" s="58"/>
      <c r="P706" s="58"/>
      <c r="R706" s="58"/>
      <c r="Y706" s="58"/>
    </row>
    <row r="707" spans="5:25" ht="12.75" x14ac:dyDescent="0.2">
      <c r="E707" s="117"/>
      <c r="F707" s="117"/>
      <c r="M707" s="58"/>
      <c r="P707" s="58"/>
      <c r="R707" s="58"/>
      <c r="Y707" s="58"/>
    </row>
    <row r="708" spans="5:25" ht="12.75" x14ac:dyDescent="0.2">
      <c r="E708" s="117"/>
      <c r="F708" s="117"/>
      <c r="M708" s="58"/>
      <c r="P708" s="58"/>
      <c r="R708" s="58"/>
      <c r="Y708" s="58"/>
    </row>
    <row r="709" spans="5:25" ht="12.75" x14ac:dyDescent="0.2">
      <c r="E709" s="117"/>
      <c r="F709" s="117"/>
      <c r="M709" s="58"/>
      <c r="P709" s="58"/>
      <c r="R709" s="58"/>
      <c r="Y709" s="58"/>
    </row>
    <row r="710" spans="5:25" ht="12.75" x14ac:dyDescent="0.2">
      <c r="E710" s="117"/>
      <c r="F710" s="117"/>
      <c r="M710" s="58"/>
      <c r="P710" s="58"/>
      <c r="R710" s="58"/>
      <c r="Y710" s="58"/>
    </row>
    <row r="711" spans="5:25" ht="12.75" x14ac:dyDescent="0.2">
      <c r="E711" s="117"/>
      <c r="F711" s="117"/>
      <c r="M711" s="58"/>
      <c r="P711" s="58"/>
      <c r="R711" s="58"/>
      <c r="Y711" s="58"/>
    </row>
    <row r="712" spans="5:25" ht="12.75" x14ac:dyDescent="0.2">
      <c r="E712" s="117"/>
      <c r="F712" s="117"/>
      <c r="M712" s="58"/>
      <c r="P712" s="58"/>
      <c r="R712" s="58"/>
      <c r="Y712" s="58"/>
    </row>
    <row r="713" spans="5:25" ht="12.75" x14ac:dyDescent="0.2">
      <c r="E713" s="117"/>
      <c r="F713" s="117"/>
      <c r="M713" s="58"/>
      <c r="P713" s="58"/>
      <c r="R713" s="58"/>
      <c r="Y713" s="58"/>
    </row>
    <row r="714" spans="5:25" ht="12.75" x14ac:dyDescent="0.2">
      <c r="E714" s="117"/>
      <c r="F714" s="117"/>
      <c r="M714" s="58"/>
      <c r="P714" s="58"/>
      <c r="R714" s="58"/>
      <c r="Y714" s="58"/>
    </row>
    <row r="715" spans="5:25" ht="12.75" x14ac:dyDescent="0.2">
      <c r="E715" s="117"/>
      <c r="F715" s="117"/>
      <c r="M715" s="58"/>
      <c r="P715" s="58"/>
      <c r="R715" s="58"/>
      <c r="Y715" s="58"/>
    </row>
    <row r="716" spans="5:25" ht="12.75" x14ac:dyDescent="0.2">
      <c r="E716" s="117"/>
      <c r="F716" s="117"/>
      <c r="M716" s="58"/>
      <c r="P716" s="58"/>
      <c r="R716" s="58"/>
      <c r="Y716" s="58"/>
    </row>
    <row r="717" spans="5:25" ht="12.75" x14ac:dyDescent="0.2">
      <c r="E717" s="117"/>
      <c r="F717" s="117"/>
      <c r="M717" s="58"/>
      <c r="P717" s="58"/>
      <c r="R717" s="58"/>
      <c r="Y717" s="58"/>
    </row>
    <row r="718" spans="5:25" ht="12.75" x14ac:dyDescent="0.2">
      <c r="E718" s="117"/>
      <c r="F718" s="117"/>
      <c r="M718" s="58"/>
      <c r="P718" s="58"/>
      <c r="R718" s="58"/>
      <c r="Y718" s="58"/>
    </row>
    <row r="719" spans="5:25" ht="12.75" x14ac:dyDescent="0.2">
      <c r="E719" s="117"/>
      <c r="F719" s="117"/>
      <c r="M719" s="58"/>
      <c r="P719" s="58"/>
      <c r="R719" s="58"/>
      <c r="Y719" s="58"/>
    </row>
    <row r="720" spans="5:25" ht="12.75" x14ac:dyDescent="0.2">
      <c r="E720" s="117"/>
      <c r="F720" s="117"/>
      <c r="M720" s="58"/>
      <c r="P720" s="58"/>
      <c r="R720" s="58"/>
      <c r="Y720" s="58"/>
    </row>
    <row r="721" spans="5:25" ht="12.75" x14ac:dyDescent="0.2">
      <c r="E721" s="117"/>
      <c r="F721" s="117"/>
      <c r="M721" s="58"/>
      <c r="P721" s="58"/>
      <c r="R721" s="58"/>
      <c r="Y721" s="58"/>
    </row>
    <row r="722" spans="5:25" ht="12.75" x14ac:dyDescent="0.2">
      <c r="E722" s="117"/>
      <c r="F722" s="117"/>
      <c r="M722" s="58"/>
      <c r="P722" s="58"/>
      <c r="R722" s="58"/>
      <c r="Y722" s="58"/>
    </row>
    <row r="723" spans="5:25" ht="12.75" x14ac:dyDescent="0.2">
      <c r="E723" s="117"/>
      <c r="F723" s="117"/>
      <c r="M723" s="58"/>
      <c r="P723" s="58"/>
      <c r="R723" s="58"/>
      <c r="Y723" s="58"/>
    </row>
    <row r="724" spans="5:25" ht="12.75" x14ac:dyDescent="0.2">
      <c r="E724" s="117"/>
      <c r="F724" s="117"/>
      <c r="M724" s="58"/>
      <c r="P724" s="58"/>
      <c r="R724" s="58"/>
      <c r="Y724" s="58"/>
    </row>
    <row r="725" spans="5:25" ht="12.75" x14ac:dyDescent="0.2">
      <c r="E725" s="117"/>
      <c r="F725" s="117"/>
      <c r="M725" s="58"/>
      <c r="P725" s="58"/>
      <c r="R725" s="58"/>
      <c r="Y725" s="58"/>
    </row>
    <row r="726" spans="5:25" ht="12.75" x14ac:dyDescent="0.2">
      <c r="E726" s="117"/>
      <c r="F726" s="117"/>
      <c r="M726" s="58"/>
      <c r="P726" s="58"/>
      <c r="R726" s="58"/>
      <c r="Y726" s="58"/>
    </row>
    <row r="727" spans="5:25" ht="12.75" x14ac:dyDescent="0.2">
      <c r="E727" s="117"/>
      <c r="F727" s="117"/>
      <c r="M727" s="58"/>
      <c r="P727" s="58"/>
      <c r="R727" s="58"/>
      <c r="Y727" s="58"/>
    </row>
    <row r="728" spans="5:25" ht="12.75" x14ac:dyDescent="0.2">
      <c r="E728" s="117"/>
      <c r="F728" s="117"/>
      <c r="M728" s="58"/>
      <c r="P728" s="58"/>
      <c r="R728" s="58"/>
      <c r="Y728" s="58"/>
    </row>
    <row r="729" spans="5:25" ht="12.75" x14ac:dyDescent="0.2">
      <c r="E729" s="117"/>
      <c r="F729" s="117"/>
      <c r="M729" s="58"/>
      <c r="P729" s="58"/>
      <c r="R729" s="58"/>
      <c r="Y729" s="58"/>
    </row>
    <row r="730" spans="5:25" ht="12.75" x14ac:dyDescent="0.2">
      <c r="E730" s="117"/>
      <c r="F730" s="117"/>
      <c r="M730" s="58"/>
      <c r="P730" s="58"/>
      <c r="R730" s="58"/>
      <c r="Y730" s="58"/>
    </row>
    <row r="731" spans="5:25" ht="12.75" x14ac:dyDescent="0.2">
      <c r="E731" s="117"/>
      <c r="F731" s="117"/>
      <c r="M731" s="58"/>
      <c r="P731" s="58"/>
      <c r="R731" s="58"/>
      <c r="Y731" s="58"/>
    </row>
    <row r="732" spans="5:25" ht="12.75" x14ac:dyDescent="0.2">
      <c r="E732" s="117"/>
      <c r="F732" s="117"/>
      <c r="M732" s="58"/>
      <c r="P732" s="58"/>
      <c r="R732" s="58"/>
      <c r="Y732" s="58"/>
    </row>
    <row r="733" spans="5:25" ht="12.75" x14ac:dyDescent="0.2">
      <c r="E733" s="117"/>
      <c r="F733" s="117"/>
      <c r="M733" s="58"/>
      <c r="P733" s="58"/>
      <c r="R733" s="58"/>
      <c r="Y733" s="58"/>
    </row>
    <row r="734" spans="5:25" ht="12.75" x14ac:dyDescent="0.2">
      <c r="E734" s="117"/>
      <c r="F734" s="117"/>
      <c r="M734" s="58"/>
      <c r="P734" s="58"/>
      <c r="R734" s="58"/>
      <c r="Y734" s="58"/>
    </row>
    <row r="735" spans="5:25" ht="12.75" x14ac:dyDescent="0.2">
      <c r="E735" s="117"/>
      <c r="F735" s="117"/>
      <c r="M735" s="58"/>
      <c r="P735" s="58"/>
      <c r="R735" s="58"/>
      <c r="Y735" s="58"/>
    </row>
    <row r="736" spans="5:25" ht="12.75" x14ac:dyDescent="0.2">
      <c r="E736" s="117"/>
      <c r="F736" s="117"/>
      <c r="M736" s="58"/>
      <c r="P736" s="58"/>
      <c r="R736" s="58"/>
      <c r="Y736" s="58"/>
    </row>
    <row r="737" spans="5:25" ht="12.75" x14ac:dyDescent="0.2">
      <c r="E737" s="117"/>
      <c r="F737" s="117"/>
      <c r="M737" s="58"/>
      <c r="P737" s="58"/>
      <c r="R737" s="58"/>
      <c r="Y737" s="58"/>
    </row>
    <row r="738" spans="5:25" ht="12.75" x14ac:dyDescent="0.2">
      <c r="E738" s="117"/>
      <c r="F738" s="117"/>
      <c r="M738" s="58"/>
      <c r="P738" s="58"/>
      <c r="R738" s="58"/>
      <c r="Y738" s="58"/>
    </row>
    <row r="739" spans="5:25" ht="12.75" x14ac:dyDescent="0.2">
      <c r="E739" s="117"/>
      <c r="F739" s="117"/>
      <c r="M739" s="58"/>
      <c r="P739" s="58"/>
      <c r="R739" s="58"/>
      <c r="Y739" s="58"/>
    </row>
    <row r="740" spans="5:25" ht="12.75" x14ac:dyDescent="0.2">
      <c r="E740" s="117"/>
      <c r="F740" s="117"/>
      <c r="M740" s="58"/>
      <c r="P740" s="58"/>
      <c r="R740" s="58"/>
      <c r="Y740" s="58"/>
    </row>
    <row r="741" spans="5:25" ht="12.75" x14ac:dyDescent="0.2">
      <c r="E741" s="117"/>
      <c r="F741" s="117"/>
      <c r="M741" s="58"/>
      <c r="P741" s="58"/>
      <c r="R741" s="58"/>
      <c r="Y741" s="58"/>
    </row>
    <row r="742" spans="5:25" ht="12.75" x14ac:dyDescent="0.2">
      <c r="E742" s="117"/>
      <c r="F742" s="117"/>
      <c r="M742" s="58"/>
      <c r="P742" s="58"/>
      <c r="R742" s="58"/>
      <c r="Y742" s="58"/>
    </row>
    <row r="743" spans="5:25" ht="12.75" x14ac:dyDescent="0.2">
      <c r="E743" s="117"/>
      <c r="F743" s="117"/>
      <c r="M743" s="58"/>
      <c r="P743" s="58"/>
      <c r="R743" s="58"/>
      <c r="Y743" s="58"/>
    </row>
    <row r="744" spans="5:25" ht="12.75" x14ac:dyDescent="0.2">
      <c r="E744" s="117"/>
      <c r="F744" s="117"/>
      <c r="M744" s="58"/>
      <c r="P744" s="58"/>
      <c r="R744" s="58"/>
      <c r="Y744" s="58"/>
    </row>
    <row r="745" spans="5:25" ht="12.75" x14ac:dyDescent="0.2">
      <c r="E745" s="117"/>
      <c r="F745" s="117"/>
      <c r="M745" s="58"/>
      <c r="P745" s="58"/>
      <c r="R745" s="58"/>
      <c r="Y745" s="58"/>
    </row>
    <row r="746" spans="5:25" ht="12.75" x14ac:dyDescent="0.2">
      <c r="E746" s="117"/>
      <c r="F746" s="117"/>
      <c r="M746" s="58"/>
      <c r="P746" s="58"/>
      <c r="R746" s="58"/>
      <c r="Y746" s="58"/>
    </row>
    <row r="747" spans="5:25" ht="12.75" x14ac:dyDescent="0.2">
      <c r="E747" s="117"/>
      <c r="F747" s="117"/>
      <c r="M747" s="58"/>
      <c r="P747" s="58"/>
      <c r="R747" s="58"/>
      <c r="Y747" s="58"/>
    </row>
    <row r="748" spans="5:25" ht="12.75" x14ac:dyDescent="0.2">
      <c r="E748" s="117"/>
      <c r="F748" s="117"/>
      <c r="M748" s="58"/>
      <c r="P748" s="58"/>
      <c r="R748" s="58"/>
      <c r="Y748" s="58"/>
    </row>
    <row r="749" spans="5:25" ht="12.75" x14ac:dyDescent="0.2">
      <c r="E749" s="117"/>
      <c r="F749" s="117"/>
      <c r="M749" s="58"/>
      <c r="P749" s="58"/>
      <c r="R749" s="58"/>
      <c r="Y749" s="58"/>
    </row>
    <row r="750" spans="5:25" ht="12.75" x14ac:dyDescent="0.2">
      <c r="E750" s="117"/>
      <c r="F750" s="117"/>
      <c r="M750" s="58"/>
      <c r="P750" s="58"/>
      <c r="R750" s="58"/>
      <c r="Y750" s="58"/>
    </row>
    <row r="751" spans="5:25" ht="12.75" x14ac:dyDescent="0.2">
      <c r="E751" s="117"/>
      <c r="F751" s="117"/>
      <c r="M751" s="58"/>
      <c r="P751" s="58"/>
      <c r="R751" s="58"/>
      <c r="Y751" s="58"/>
    </row>
    <row r="752" spans="5:25" ht="12.75" x14ac:dyDescent="0.2">
      <c r="E752" s="117"/>
      <c r="F752" s="117"/>
      <c r="M752" s="58"/>
      <c r="P752" s="58"/>
      <c r="R752" s="58"/>
      <c r="Y752" s="58"/>
    </row>
    <row r="753" spans="5:25" ht="12.75" x14ac:dyDescent="0.2">
      <c r="E753" s="117"/>
      <c r="F753" s="117"/>
      <c r="M753" s="58"/>
      <c r="P753" s="58"/>
      <c r="R753" s="58"/>
      <c r="Y753" s="58"/>
    </row>
    <row r="754" spans="5:25" ht="12.75" x14ac:dyDescent="0.2">
      <c r="E754" s="117"/>
      <c r="F754" s="117"/>
      <c r="M754" s="58"/>
      <c r="P754" s="58"/>
      <c r="R754" s="58"/>
      <c r="Y754" s="58"/>
    </row>
    <row r="755" spans="5:25" ht="12.75" x14ac:dyDescent="0.2">
      <c r="E755" s="117"/>
      <c r="F755" s="117"/>
      <c r="M755" s="58"/>
      <c r="P755" s="58"/>
      <c r="R755" s="58"/>
      <c r="Y755" s="58"/>
    </row>
    <row r="756" spans="5:25" ht="12.75" x14ac:dyDescent="0.2">
      <c r="E756" s="117"/>
      <c r="F756" s="117"/>
      <c r="M756" s="58"/>
      <c r="P756" s="58"/>
      <c r="R756" s="58"/>
      <c r="Y756" s="58"/>
    </row>
    <row r="757" spans="5:25" ht="12.75" x14ac:dyDescent="0.2">
      <c r="E757" s="117"/>
      <c r="F757" s="117"/>
      <c r="M757" s="58"/>
      <c r="P757" s="58"/>
      <c r="R757" s="58"/>
      <c r="Y757" s="58"/>
    </row>
    <row r="758" spans="5:25" ht="12.75" x14ac:dyDescent="0.2">
      <c r="E758" s="117"/>
      <c r="F758" s="117"/>
      <c r="M758" s="58"/>
      <c r="P758" s="58"/>
      <c r="R758" s="58"/>
      <c r="Y758" s="58"/>
    </row>
    <row r="759" spans="5:25" ht="12.75" x14ac:dyDescent="0.2">
      <c r="E759" s="117"/>
      <c r="F759" s="117"/>
      <c r="M759" s="58"/>
      <c r="P759" s="58"/>
      <c r="R759" s="58"/>
      <c r="Y759" s="58"/>
    </row>
    <row r="760" spans="5:25" ht="12.75" x14ac:dyDescent="0.2">
      <c r="E760" s="117"/>
      <c r="F760" s="117"/>
      <c r="M760" s="58"/>
      <c r="P760" s="58"/>
      <c r="R760" s="58"/>
      <c r="Y760" s="58"/>
    </row>
    <row r="761" spans="5:25" ht="12.75" x14ac:dyDescent="0.2">
      <c r="E761" s="117"/>
      <c r="F761" s="117"/>
      <c r="M761" s="58"/>
      <c r="P761" s="58"/>
      <c r="R761" s="58"/>
      <c r="Y761" s="58"/>
    </row>
    <row r="762" spans="5:25" ht="12.75" x14ac:dyDescent="0.2">
      <c r="E762" s="117"/>
      <c r="F762" s="117"/>
      <c r="M762" s="58"/>
      <c r="P762" s="58"/>
      <c r="R762" s="58"/>
      <c r="Y762" s="58"/>
    </row>
    <row r="763" spans="5:25" ht="12.75" x14ac:dyDescent="0.2">
      <c r="E763" s="117"/>
      <c r="F763" s="117"/>
      <c r="M763" s="58"/>
      <c r="P763" s="58"/>
      <c r="R763" s="58"/>
      <c r="Y763" s="58"/>
    </row>
    <row r="764" spans="5:25" ht="12.75" x14ac:dyDescent="0.2">
      <c r="E764" s="117"/>
      <c r="F764" s="117"/>
      <c r="M764" s="58"/>
      <c r="P764" s="58"/>
      <c r="R764" s="58"/>
      <c r="Y764" s="58"/>
    </row>
    <row r="765" spans="5:25" ht="12.75" x14ac:dyDescent="0.2">
      <c r="E765" s="117"/>
      <c r="F765" s="117"/>
      <c r="M765" s="58"/>
      <c r="P765" s="58"/>
      <c r="R765" s="58"/>
      <c r="Y765" s="58"/>
    </row>
    <row r="766" spans="5:25" ht="12.75" x14ac:dyDescent="0.2">
      <c r="E766" s="117"/>
      <c r="F766" s="117"/>
      <c r="M766" s="58"/>
      <c r="P766" s="58"/>
      <c r="R766" s="58"/>
      <c r="Y766" s="58"/>
    </row>
    <row r="767" spans="5:25" ht="12.75" x14ac:dyDescent="0.2">
      <c r="E767" s="117"/>
      <c r="F767" s="117"/>
      <c r="M767" s="58"/>
      <c r="P767" s="58"/>
      <c r="R767" s="58"/>
      <c r="Y767" s="58"/>
    </row>
    <row r="768" spans="5:25" ht="12.75" x14ac:dyDescent="0.2">
      <c r="E768" s="117"/>
      <c r="F768" s="117"/>
      <c r="M768" s="58"/>
      <c r="P768" s="58"/>
      <c r="R768" s="58"/>
      <c r="Y768" s="58"/>
    </row>
    <row r="769" spans="5:25" ht="12.75" x14ac:dyDescent="0.2">
      <c r="E769" s="117"/>
      <c r="F769" s="117"/>
      <c r="M769" s="58"/>
      <c r="P769" s="58"/>
      <c r="R769" s="58"/>
      <c r="Y769" s="58"/>
    </row>
    <row r="770" spans="5:25" ht="12.75" x14ac:dyDescent="0.2">
      <c r="E770" s="117"/>
      <c r="F770" s="117"/>
      <c r="M770" s="58"/>
      <c r="P770" s="58"/>
      <c r="R770" s="58"/>
      <c r="Y770" s="58"/>
    </row>
    <row r="771" spans="5:25" ht="12.75" x14ac:dyDescent="0.2">
      <c r="E771" s="117"/>
      <c r="F771" s="117"/>
      <c r="M771" s="58"/>
      <c r="P771" s="58"/>
      <c r="R771" s="58"/>
      <c r="Y771" s="58"/>
    </row>
    <row r="772" spans="5:25" ht="12.75" x14ac:dyDescent="0.2">
      <c r="E772" s="117"/>
      <c r="F772" s="117"/>
      <c r="M772" s="58"/>
      <c r="P772" s="58"/>
      <c r="R772" s="58"/>
      <c r="Y772" s="58"/>
    </row>
    <row r="773" spans="5:25" ht="12.75" x14ac:dyDescent="0.2">
      <c r="E773" s="117"/>
      <c r="F773" s="117"/>
      <c r="M773" s="58"/>
      <c r="P773" s="58"/>
      <c r="R773" s="58"/>
      <c r="Y773" s="58"/>
    </row>
    <row r="774" spans="5:25" ht="12.75" x14ac:dyDescent="0.2">
      <c r="E774" s="117"/>
      <c r="F774" s="117"/>
      <c r="M774" s="58"/>
      <c r="P774" s="58"/>
      <c r="R774" s="58"/>
      <c r="Y774" s="58"/>
    </row>
    <row r="775" spans="5:25" ht="12.75" x14ac:dyDescent="0.2">
      <c r="E775" s="117"/>
      <c r="F775" s="117"/>
      <c r="M775" s="58"/>
      <c r="P775" s="58"/>
      <c r="R775" s="58"/>
      <c r="Y775" s="58"/>
    </row>
    <row r="776" spans="5:25" ht="12.75" x14ac:dyDescent="0.2">
      <c r="E776" s="117"/>
      <c r="F776" s="117"/>
      <c r="M776" s="58"/>
      <c r="P776" s="58"/>
      <c r="R776" s="58"/>
      <c r="Y776" s="58"/>
    </row>
    <row r="777" spans="5:25" ht="12.75" x14ac:dyDescent="0.2">
      <c r="E777" s="117"/>
      <c r="F777" s="117"/>
      <c r="M777" s="58"/>
      <c r="P777" s="58"/>
      <c r="R777" s="58"/>
      <c r="Y777" s="58"/>
    </row>
    <row r="778" spans="5:25" ht="12.75" x14ac:dyDescent="0.2">
      <c r="E778" s="117"/>
      <c r="F778" s="117"/>
      <c r="M778" s="58"/>
      <c r="P778" s="58"/>
      <c r="R778" s="58"/>
      <c r="Y778" s="58"/>
    </row>
    <row r="779" spans="5:25" ht="12.75" x14ac:dyDescent="0.2">
      <c r="E779" s="117"/>
      <c r="F779" s="117"/>
      <c r="M779" s="58"/>
      <c r="P779" s="58"/>
      <c r="R779" s="58"/>
      <c r="Y779" s="58"/>
    </row>
    <row r="780" spans="5:25" ht="12.75" x14ac:dyDescent="0.2">
      <c r="E780" s="117"/>
      <c r="F780" s="117"/>
      <c r="M780" s="58"/>
      <c r="P780" s="58"/>
      <c r="R780" s="58"/>
      <c r="Y780" s="58"/>
    </row>
    <row r="781" spans="5:25" ht="12.75" x14ac:dyDescent="0.2">
      <c r="E781" s="117"/>
      <c r="F781" s="117"/>
      <c r="M781" s="58"/>
      <c r="P781" s="58"/>
      <c r="R781" s="58"/>
      <c r="Y781" s="58"/>
    </row>
    <row r="782" spans="5:25" ht="12.75" x14ac:dyDescent="0.2">
      <c r="E782" s="117"/>
      <c r="F782" s="117"/>
      <c r="M782" s="58"/>
      <c r="P782" s="58"/>
      <c r="R782" s="58"/>
      <c r="Y782" s="58"/>
    </row>
    <row r="783" spans="5:25" ht="12.75" x14ac:dyDescent="0.2">
      <c r="E783" s="117"/>
      <c r="F783" s="117"/>
      <c r="M783" s="58"/>
      <c r="P783" s="58"/>
      <c r="R783" s="58"/>
      <c r="Y783" s="58"/>
    </row>
    <row r="784" spans="5:25" ht="12.75" x14ac:dyDescent="0.2">
      <c r="E784" s="117"/>
      <c r="F784" s="117"/>
      <c r="M784" s="58"/>
      <c r="P784" s="58"/>
      <c r="R784" s="58"/>
      <c r="Y784" s="58"/>
    </row>
    <row r="785" spans="5:25" ht="12.75" x14ac:dyDescent="0.2">
      <c r="E785" s="117"/>
      <c r="F785" s="117"/>
      <c r="M785" s="58"/>
      <c r="P785" s="58"/>
      <c r="R785" s="58"/>
      <c r="Y785" s="58"/>
    </row>
    <row r="786" spans="5:25" ht="12.75" x14ac:dyDescent="0.2">
      <c r="E786" s="117"/>
      <c r="F786" s="117"/>
      <c r="M786" s="58"/>
      <c r="P786" s="58"/>
      <c r="R786" s="58"/>
      <c r="Y786" s="58"/>
    </row>
    <row r="787" spans="5:25" ht="12.75" x14ac:dyDescent="0.2">
      <c r="E787" s="117"/>
      <c r="F787" s="117"/>
      <c r="M787" s="58"/>
      <c r="P787" s="58"/>
      <c r="R787" s="58"/>
      <c r="Y787" s="58"/>
    </row>
    <row r="788" spans="5:25" ht="12.75" x14ac:dyDescent="0.2">
      <c r="E788" s="117"/>
      <c r="F788" s="117"/>
      <c r="M788" s="58"/>
      <c r="P788" s="58"/>
      <c r="R788" s="58"/>
      <c r="Y788" s="58"/>
    </row>
    <row r="789" spans="5:25" ht="12.75" x14ac:dyDescent="0.2">
      <c r="E789" s="117"/>
      <c r="F789" s="117"/>
      <c r="M789" s="58"/>
      <c r="P789" s="58"/>
      <c r="R789" s="58"/>
      <c r="Y789" s="58"/>
    </row>
    <row r="790" spans="5:25" ht="12.75" x14ac:dyDescent="0.2">
      <c r="E790" s="117"/>
      <c r="F790" s="117"/>
      <c r="M790" s="58"/>
      <c r="P790" s="58"/>
      <c r="R790" s="58"/>
      <c r="Y790" s="58"/>
    </row>
    <row r="791" spans="5:25" ht="12.75" x14ac:dyDescent="0.2">
      <c r="E791" s="117"/>
      <c r="F791" s="117"/>
      <c r="M791" s="58"/>
      <c r="P791" s="58"/>
      <c r="R791" s="58"/>
      <c r="Y791" s="58"/>
    </row>
    <row r="792" spans="5:25" ht="12.75" x14ac:dyDescent="0.2">
      <c r="E792" s="117"/>
      <c r="F792" s="117"/>
      <c r="M792" s="58"/>
      <c r="P792" s="58"/>
      <c r="R792" s="58"/>
      <c r="Y792" s="58"/>
    </row>
    <row r="793" spans="5:25" ht="12.75" x14ac:dyDescent="0.2">
      <c r="E793" s="117"/>
      <c r="F793" s="117"/>
      <c r="M793" s="58"/>
      <c r="P793" s="58"/>
      <c r="R793" s="58"/>
      <c r="Y793" s="58"/>
    </row>
    <row r="794" spans="5:25" ht="12.75" x14ac:dyDescent="0.2">
      <c r="E794" s="117"/>
      <c r="F794" s="117"/>
      <c r="M794" s="58"/>
      <c r="P794" s="58"/>
      <c r="R794" s="58"/>
      <c r="Y794" s="58"/>
    </row>
    <row r="795" spans="5:25" ht="12.75" x14ac:dyDescent="0.2">
      <c r="E795" s="117"/>
      <c r="F795" s="117"/>
      <c r="M795" s="58"/>
      <c r="P795" s="58"/>
      <c r="R795" s="58"/>
      <c r="Y795" s="58"/>
    </row>
    <row r="796" spans="5:25" ht="12.75" x14ac:dyDescent="0.2">
      <c r="E796" s="117"/>
      <c r="F796" s="117"/>
      <c r="M796" s="58"/>
      <c r="P796" s="58"/>
      <c r="R796" s="58"/>
      <c r="Y796" s="58"/>
    </row>
    <row r="797" spans="5:25" ht="12.75" x14ac:dyDescent="0.2">
      <c r="E797" s="117"/>
      <c r="F797" s="117"/>
      <c r="M797" s="58"/>
      <c r="P797" s="58"/>
      <c r="R797" s="58"/>
      <c r="Y797" s="58"/>
    </row>
    <row r="798" spans="5:25" ht="12.75" x14ac:dyDescent="0.2">
      <c r="E798" s="117"/>
      <c r="F798" s="117"/>
      <c r="M798" s="58"/>
      <c r="P798" s="58"/>
      <c r="R798" s="58"/>
      <c r="Y798" s="58"/>
    </row>
    <row r="799" spans="5:25" ht="12.75" x14ac:dyDescent="0.2">
      <c r="E799" s="117"/>
      <c r="F799" s="117"/>
      <c r="M799" s="58"/>
      <c r="P799" s="58"/>
      <c r="R799" s="58"/>
      <c r="Y799" s="58"/>
    </row>
    <row r="800" spans="5:25" ht="12.75" x14ac:dyDescent="0.2">
      <c r="E800" s="117"/>
      <c r="F800" s="117"/>
      <c r="M800" s="58"/>
      <c r="P800" s="58"/>
      <c r="R800" s="58"/>
      <c r="Y800" s="58"/>
    </row>
    <row r="801" spans="5:25" ht="12.75" x14ac:dyDescent="0.2">
      <c r="E801" s="117"/>
      <c r="F801" s="117"/>
      <c r="M801" s="58"/>
      <c r="P801" s="58"/>
      <c r="R801" s="58"/>
      <c r="Y801" s="58"/>
    </row>
    <row r="802" spans="5:25" ht="12.75" x14ac:dyDescent="0.2">
      <c r="E802" s="117"/>
      <c r="F802" s="117"/>
      <c r="M802" s="58"/>
      <c r="P802" s="58"/>
      <c r="R802" s="58"/>
      <c r="Y802" s="58"/>
    </row>
    <row r="803" spans="5:25" ht="12.75" x14ac:dyDescent="0.2">
      <c r="E803" s="117"/>
      <c r="F803" s="117"/>
      <c r="M803" s="58"/>
      <c r="P803" s="58"/>
      <c r="R803" s="58"/>
      <c r="Y803" s="58"/>
    </row>
    <row r="804" spans="5:25" ht="12.75" x14ac:dyDescent="0.2">
      <c r="E804" s="117"/>
      <c r="F804" s="117"/>
      <c r="M804" s="58"/>
      <c r="P804" s="58"/>
      <c r="R804" s="58"/>
      <c r="Y804" s="58"/>
    </row>
    <row r="805" spans="5:25" ht="12.75" x14ac:dyDescent="0.2">
      <c r="E805" s="117"/>
      <c r="F805" s="117"/>
      <c r="M805" s="58"/>
      <c r="P805" s="58"/>
      <c r="R805" s="58"/>
      <c r="Y805" s="58"/>
    </row>
    <row r="806" spans="5:25" ht="12.75" x14ac:dyDescent="0.2">
      <c r="E806" s="117"/>
      <c r="F806" s="117"/>
      <c r="M806" s="58"/>
      <c r="P806" s="58"/>
      <c r="R806" s="58"/>
      <c r="Y806" s="58"/>
    </row>
    <row r="807" spans="5:25" ht="12.75" x14ac:dyDescent="0.2">
      <c r="E807" s="117"/>
      <c r="F807" s="117"/>
      <c r="M807" s="58"/>
      <c r="P807" s="58"/>
      <c r="R807" s="58"/>
      <c r="Y807" s="58"/>
    </row>
    <row r="808" spans="5:25" ht="12.75" x14ac:dyDescent="0.2">
      <c r="E808" s="117"/>
      <c r="F808" s="117"/>
      <c r="M808" s="58"/>
      <c r="P808" s="58"/>
      <c r="R808" s="58"/>
      <c r="Y808" s="58"/>
    </row>
    <row r="809" spans="5:25" ht="12.75" x14ac:dyDescent="0.2">
      <c r="E809" s="117"/>
      <c r="F809" s="117"/>
      <c r="M809" s="58"/>
      <c r="P809" s="58"/>
      <c r="R809" s="58"/>
      <c r="Y809" s="58"/>
    </row>
    <row r="810" spans="5:25" ht="12.75" x14ac:dyDescent="0.2">
      <c r="E810" s="117"/>
      <c r="F810" s="117"/>
      <c r="M810" s="58"/>
      <c r="P810" s="58"/>
      <c r="R810" s="58"/>
      <c r="Y810" s="58"/>
    </row>
    <row r="811" spans="5:25" ht="12.75" x14ac:dyDescent="0.2">
      <c r="E811" s="117"/>
      <c r="F811" s="117"/>
      <c r="M811" s="58"/>
      <c r="P811" s="58"/>
      <c r="R811" s="58"/>
      <c r="Y811" s="58"/>
    </row>
    <row r="812" spans="5:25" ht="12.75" x14ac:dyDescent="0.2">
      <c r="E812" s="117"/>
      <c r="F812" s="117"/>
      <c r="M812" s="58"/>
      <c r="P812" s="58"/>
      <c r="R812" s="58"/>
      <c r="Y812" s="58"/>
    </row>
    <row r="813" spans="5:25" ht="12.75" x14ac:dyDescent="0.2">
      <c r="E813" s="117"/>
      <c r="F813" s="117"/>
      <c r="M813" s="58"/>
      <c r="P813" s="58"/>
      <c r="R813" s="58"/>
      <c r="Y813" s="58"/>
    </row>
    <row r="814" spans="5:25" ht="12.75" x14ac:dyDescent="0.2">
      <c r="E814" s="117"/>
      <c r="F814" s="117"/>
      <c r="M814" s="58"/>
      <c r="P814" s="58"/>
      <c r="R814" s="58"/>
      <c r="Y814" s="58"/>
    </row>
    <row r="815" spans="5:25" ht="12.75" x14ac:dyDescent="0.2">
      <c r="E815" s="117"/>
      <c r="F815" s="117"/>
      <c r="M815" s="58"/>
      <c r="P815" s="58"/>
      <c r="R815" s="58"/>
      <c r="Y815" s="58"/>
    </row>
    <row r="816" spans="5:25" ht="12.75" x14ac:dyDescent="0.2">
      <c r="E816" s="117"/>
      <c r="F816" s="117"/>
      <c r="M816" s="58"/>
      <c r="P816" s="58"/>
      <c r="R816" s="58"/>
      <c r="Y816" s="58"/>
    </row>
    <row r="817" spans="5:25" ht="12.75" x14ac:dyDescent="0.2">
      <c r="E817" s="117"/>
      <c r="F817" s="117"/>
      <c r="M817" s="58"/>
      <c r="P817" s="58"/>
      <c r="R817" s="58"/>
      <c r="Y817" s="58"/>
    </row>
    <row r="818" spans="5:25" ht="12.75" x14ac:dyDescent="0.2">
      <c r="E818" s="117"/>
      <c r="F818" s="117"/>
      <c r="M818" s="58"/>
      <c r="P818" s="58"/>
      <c r="R818" s="58"/>
      <c r="Y818" s="58"/>
    </row>
    <row r="819" spans="5:25" ht="12.75" x14ac:dyDescent="0.2">
      <c r="E819" s="117"/>
      <c r="F819" s="117"/>
      <c r="M819" s="58"/>
      <c r="P819" s="58"/>
      <c r="R819" s="58"/>
      <c r="Y819" s="58"/>
    </row>
    <row r="820" spans="5:25" ht="12.75" x14ac:dyDescent="0.2">
      <c r="E820" s="117"/>
      <c r="F820" s="117"/>
      <c r="M820" s="58"/>
      <c r="P820" s="58"/>
      <c r="R820" s="58"/>
      <c r="Y820" s="58"/>
    </row>
    <row r="821" spans="5:25" ht="12.75" x14ac:dyDescent="0.2">
      <c r="E821" s="117"/>
      <c r="F821" s="117"/>
      <c r="M821" s="58"/>
      <c r="P821" s="58"/>
      <c r="R821" s="58"/>
      <c r="Y821" s="58"/>
    </row>
    <row r="822" spans="5:25" ht="12.75" x14ac:dyDescent="0.2">
      <c r="E822" s="117"/>
      <c r="F822" s="117"/>
      <c r="M822" s="58"/>
      <c r="P822" s="58"/>
      <c r="R822" s="58"/>
      <c r="Y822" s="58"/>
    </row>
    <row r="823" spans="5:25" ht="12.75" x14ac:dyDescent="0.2">
      <c r="E823" s="117"/>
      <c r="F823" s="117"/>
      <c r="M823" s="58"/>
      <c r="P823" s="58"/>
      <c r="R823" s="58"/>
      <c r="Y823" s="58"/>
    </row>
    <row r="824" spans="5:25" ht="12.75" x14ac:dyDescent="0.2">
      <c r="E824" s="117"/>
      <c r="F824" s="117"/>
      <c r="M824" s="58"/>
      <c r="P824" s="58"/>
      <c r="R824" s="58"/>
      <c r="Y824" s="58"/>
    </row>
    <row r="825" spans="5:25" ht="12.75" x14ac:dyDescent="0.2">
      <c r="E825" s="117"/>
      <c r="F825" s="117"/>
      <c r="M825" s="58"/>
      <c r="P825" s="58"/>
      <c r="R825" s="58"/>
      <c r="Y825" s="58"/>
    </row>
    <row r="826" spans="5:25" ht="12.75" x14ac:dyDescent="0.2">
      <c r="E826" s="117"/>
      <c r="F826" s="117"/>
      <c r="M826" s="58"/>
      <c r="P826" s="58"/>
      <c r="R826" s="58"/>
      <c r="Y826" s="58"/>
    </row>
    <row r="827" spans="5:25" ht="12.75" x14ac:dyDescent="0.2">
      <c r="E827" s="117"/>
      <c r="F827" s="117"/>
      <c r="M827" s="58"/>
      <c r="P827" s="58"/>
      <c r="R827" s="58"/>
      <c r="Y827" s="58"/>
    </row>
    <row r="828" spans="5:25" ht="12.75" x14ac:dyDescent="0.2">
      <c r="E828" s="117"/>
      <c r="F828" s="117"/>
      <c r="M828" s="58"/>
      <c r="P828" s="58"/>
      <c r="R828" s="58"/>
      <c r="Y828" s="58"/>
    </row>
    <row r="829" spans="5:25" ht="12.75" x14ac:dyDescent="0.2">
      <c r="E829" s="117"/>
      <c r="F829" s="117"/>
      <c r="M829" s="58"/>
      <c r="P829" s="58"/>
      <c r="R829" s="58"/>
      <c r="Y829" s="58"/>
    </row>
    <row r="830" spans="5:25" ht="12.75" x14ac:dyDescent="0.2">
      <c r="E830" s="117"/>
      <c r="F830" s="117"/>
      <c r="M830" s="58"/>
      <c r="P830" s="58"/>
      <c r="R830" s="58"/>
      <c r="Y830" s="58"/>
    </row>
    <row r="831" spans="5:25" ht="12.75" x14ac:dyDescent="0.2">
      <c r="E831" s="117"/>
      <c r="F831" s="117"/>
      <c r="M831" s="58"/>
      <c r="P831" s="58"/>
      <c r="R831" s="58"/>
      <c r="Y831" s="58"/>
    </row>
    <row r="832" spans="5:25" ht="12.75" x14ac:dyDescent="0.2">
      <c r="E832" s="117"/>
      <c r="F832" s="117"/>
      <c r="M832" s="58"/>
      <c r="P832" s="58"/>
      <c r="R832" s="58"/>
      <c r="Y832" s="58"/>
    </row>
    <row r="833" spans="5:25" ht="12.75" x14ac:dyDescent="0.2">
      <c r="E833" s="117"/>
      <c r="F833" s="117"/>
      <c r="M833" s="58"/>
      <c r="P833" s="58"/>
      <c r="R833" s="58"/>
      <c r="Y833" s="58"/>
    </row>
    <row r="834" spans="5:25" ht="12.75" x14ac:dyDescent="0.2">
      <c r="E834" s="117"/>
      <c r="F834" s="117"/>
      <c r="M834" s="58"/>
      <c r="P834" s="58"/>
      <c r="R834" s="58"/>
      <c r="Y834" s="58"/>
    </row>
    <row r="835" spans="5:25" ht="12.75" x14ac:dyDescent="0.2">
      <c r="E835" s="117"/>
      <c r="F835" s="117"/>
      <c r="M835" s="58"/>
      <c r="P835" s="58"/>
      <c r="R835" s="58"/>
      <c r="Y835" s="58"/>
    </row>
    <row r="836" spans="5:25" ht="12.75" x14ac:dyDescent="0.2">
      <c r="E836" s="117"/>
      <c r="F836" s="117"/>
      <c r="M836" s="58"/>
      <c r="P836" s="58"/>
      <c r="R836" s="58"/>
      <c r="Y836" s="58"/>
    </row>
    <row r="837" spans="5:25" ht="12.75" x14ac:dyDescent="0.2">
      <c r="E837" s="117"/>
      <c r="F837" s="117"/>
      <c r="M837" s="58"/>
      <c r="P837" s="58"/>
      <c r="R837" s="58"/>
      <c r="Y837" s="58"/>
    </row>
    <row r="838" spans="5:25" ht="12.75" x14ac:dyDescent="0.2">
      <c r="E838" s="117"/>
      <c r="F838" s="117"/>
      <c r="M838" s="58"/>
      <c r="P838" s="58"/>
      <c r="R838" s="58"/>
      <c r="Y838" s="58"/>
    </row>
    <row r="839" spans="5:25" ht="12.75" x14ac:dyDescent="0.2">
      <c r="E839" s="117"/>
      <c r="F839" s="117"/>
      <c r="M839" s="58"/>
      <c r="P839" s="58"/>
      <c r="R839" s="58"/>
      <c r="Y839" s="58"/>
    </row>
    <row r="840" spans="5:25" ht="12.75" x14ac:dyDescent="0.2">
      <c r="E840" s="117"/>
      <c r="F840" s="117"/>
      <c r="M840" s="58"/>
      <c r="P840" s="58"/>
      <c r="R840" s="58"/>
      <c r="Y840" s="58"/>
    </row>
    <row r="841" spans="5:25" ht="12.75" x14ac:dyDescent="0.2">
      <c r="E841" s="117"/>
      <c r="F841" s="117"/>
      <c r="M841" s="58"/>
      <c r="P841" s="58"/>
      <c r="R841" s="58"/>
      <c r="Y841" s="58"/>
    </row>
    <row r="842" spans="5:25" ht="12.75" x14ac:dyDescent="0.2">
      <c r="E842" s="117"/>
      <c r="F842" s="117"/>
      <c r="M842" s="58"/>
      <c r="P842" s="58"/>
      <c r="R842" s="58"/>
      <c r="Y842" s="58"/>
    </row>
    <row r="843" spans="5:25" ht="12.75" x14ac:dyDescent="0.2">
      <c r="E843" s="117"/>
      <c r="F843" s="117"/>
      <c r="M843" s="58"/>
      <c r="P843" s="58"/>
      <c r="R843" s="58"/>
      <c r="Y843" s="58"/>
    </row>
    <row r="844" spans="5:25" ht="12.75" x14ac:dyDescent="0.2">
      <c r="E844" s="117"/>
      <c r="F844" s="117"/>
      <c r="M844" s="58"/>
      <c r="P844" s="58"/>
      <c r="R844" s="58"/>
      <c r="Y844" s="58"/>
    </row>
    <row r="845" spans="5:25" ht="12.75" x14ac:dyDescent="0.2">
      <c r="E845" s="117"/>
      <c r="F845" s="117"/>
      <c r="M845" s="58"/>
      <c r="P845" s="58"/>
      <c r="R845" s="58"/>
      <c r="Y845" s="58"/>
    </row>
    <row r="846" spans="5:25" ht="12.75" x14ac:dyDescent="0.2">
      <c r="E846" s="117"/>
      <c r="F846" s="117"/>
      <c r="M846" s="58"/>
      <c r="P846" s="58"/>
      <c r="R846" s="58"/>
      <c r="Y846" s="58"/>
    </row>
    <row r="847" spans="5:25" ht="12.75" x14ac:dyDescent="0.2">
      <c r="E847" s="117"/>
      <c r="F847" s="117"/>
      <c r="M847" s="58"/>
      <c r="P847" s="58"/>
      <c r="R847" s="58"/>
      <c r="Y847" s="58"/>
    </row>
    <row r="848" spans="5:25" ht="12.75" x14ac:dyDescent="0.2">
      <c r="E848" s="117"/>
      <c r="F848" s="117"/>
      <c r="M848" s="58"/>
      <c r="P848" s="58"/>
      <c r="R848" s="58"/>
      <c r="Y848" s="58"/>
    </row>
    <row r="849" spans="5:25" ht="12.75" x14ac:dyDescent="0.2">
      <c r="E849" s="117"/>
      <c r="F849" s="117"/>
      <c r="M849" s="58"/>
      <c r="P849" s="58"/>
      <c r="R849" s="58"/>
      <c r="Y849" s="58"/>
    </row>
    <row r="850" spans="5:25" ht="12.75" x14ac:dyDescent="0.2">
      <c r="E850" s="117"/>
      <c r="F850" s="117"/>
      <c r="M850" s="58"/>
      <c r="P850" s="58"/>
      <c r="R850" s="58"/>
      <c r="Y850" s="58"/>
    </row>
    <row r="851" spans="5:25" ht="12.75" x14ac:dyDescent="0.2">
      <c r="E851" s="117"/>
      <c r="F851" s="117"/>
      <c r="M851" s="58"/>
      <c r="P851" s="58"/>
      <c r="R851" s="58"/>
      <c r="Y851" s="58"/>
    </row>
    <row r="852" spans="5:25" ht="12.75" x14ac:dyDescent="0.2">
      <c r="E852" s="117"/>
      <c r="F852" s="117"/>
      <c r="M852" s="58"/>
      <c r="P852" s="58"/>
      <c r="R852" s="58"/>
      <c r="Y852" s="58"/>
    </row>
    <row r="853" spans="5:25" ht="12.75" x14ac:dyDescent="0.2">
      <c r="E853" s="117"/>
      <c r="F853" s="117"/>
      <c r="M853" s="58"/>
      <c r="P853" s="58"/>
      <c r="R853" s="58"/>
      <c r="Y853" s="58"/>
    </row>
    <row r="854" spans="5:25" ht="12.75" x14ac:dyDescent="0.2">
      <c r="E854" s="117"/>
      <c r="F854" s="117"/>
      <c r="M854" s="58"/>
      <c r="P854" s="58"/>
      <c r="R854" s="58"/>
      <c r="Y854" s="58"/>
    </row>
    <row r="855" spans="5:25" ht="12.75" x14ac:dyDescent="0.2">
      <c r="E855" s="117"/>
      <c r="F855" s="117"/>
      <c r="M855" s="58"/>
      <c r="P855" s="58"/>
      <c r="R855" s="58"/>
      <c r="Y855" s="58"/>
    </row>
    <row r="856" spans="5:25" ht="12.75" x14ac:dyDescent="0.2">
      <c r="E856" s="117"/>
      <c r="F856" s="117"/>
      <c r="M856" s="58"/>
      <c r="P856" s="58"/>
      <c r="R856" s="58"/>
      <c r="Y856" s="58"/>
    </row>
    <row r="857" spans="5:25" ht="12.75" x14ac:dyDescent="0.2">
      <c r="E857" s="117"/>
      <c r="F857" s="117"/>
      <c r="M857" s="58"/>
      <c r="P857" s="58"/>
      <c r="R857" s="58"/>
      <c r="Y857" s="58"/>
    </row>
    <row r="858" spans="5:25" ht="12.75" x14ac:dyDescent="0.2">
      <c r="E858" s="117"/>
      <c r="F858" s="117"/>
      <c r="M858" s="58"/>
      <c r="P858" s="58"/>
      <c r="R858" s="58"/>
      <c r="Y858" s="58"/>
    </row>
    <row r="859" spans="5:25" ht="12.75" x14ac:dyDescent="0.2">
      <c r="E859" s="117"/>
      <c r="F859" s="117"/>
      <c r="M859" s="58"/>
      <c r="P859" s="58"/>
      <c r="R859" s="58"/>
      <c r="Y859" s="58"/>
    </row>
    <row r="860" spans="5:25" ht="12.75" x14ac:dyDescent="0.2">
      <c r="E860" s="117"/>
      <c r="F860" s="117"/>
      <c r="M860" s="58"/>
      <c r="P860" s="58"/>
      <c r="R860" s="58"/>
      <c r="Y860" s="58"/>
    </row>
    <row r="861" spans="5:25" ht="12.75" x14ac:dyDescent="0.2">
      <c r="E861" s="117"/>
      <c r="F861" s="117"/>
      <c r="M861" s="58"/>
      <c r="P861" s="58"/>
      <c r="R861" s="58"/>
      <c r="Y861" s="58"/>
    </row>
    <row r="862" spans="5:25" ht="12.75" x14ac:dyDescent="0.2">
      <c r="E862" s="117"/>
      <c r="F862" s="117"/>
      <c r="M862" s="58"/>
      <c r="P862" s="58"/>
      <c r="R862" s="58"/>
      <c r="Y862" s="58"/>
    </row>
    <row r="863" spans="5:25" ht="12.75" x14ac:dyDescent="0.2">
      <c r="E863" s="117"/>
      <c r="F863" s="117"/>
      <c r="M863" s="58"/>
      <c r="P863" s="58"/>
      <c r="R863" s="58"/>
      <c r="Y863" s="58"/>
    </row>
    <row r="864" spans="5:25" ht="12.75" x14ac:dyDescent="0.2">
      <c r="E864" s="117"/>
      <c r="F864" s="117"/>
      <c r="M864" s="58"/>
      <c r="P864" s="58"/>
      <c r="R864" s="58"/>
      <c r="Y864" s="58"/>
    </row>
    <row r="865" spans="5:25" ht="12.75" x14ac:dyDescent="0.2">
      <c r="E865" s="117"/>
      <c r="F865" s="117"/>
      <c r="M865" s="58"/>
      <c r="P865" s="58"/>
      <c r="R865" s="58"/>
      <c r="Y865" s="58"/>
    </row>
    <row r="866" spans="5:25" ht="12.75" x14ac:dyDescent="0.2">
      <c r="E866" s="117"/>
      <c r="F866" s="117"/>
      <c r="M866" s="58"/>
      <c r="P866" s="58"/>
      <c r="R866" s="58"/>
      <c r="Y866" s="58"/>
    </row>
    <row r="867" spans="5:25" ht="12.75" x14ac:dyDescent="0.2">
      <c r="E867" s="117"/>
      <c r="F867" s="117"/>
      <c r="M867" s="58"/>
      <c r="P867" s="58"/>
      <c r="R867" s="58"/>
      <c r="Y867" s="58"/>
    </row>
    <row r="868" spans="5:25" ht="12.75" x14ac:dyDescent="0.2">
      <c r="E868" s="117"/>
      <c r="F868" s="117"/>
      <c r="M868" s="58"/>
      <c r="P868" s="58"/>
      <c r="R868" s="58"/>
      <c r="Y868" s="58"/>
    </row>
    <row r="869" spans="5:25" ht="12.75" x14ac:dyDescent="0.2">
      <c r="E869" s="117"/>
      <c r="F869" s="117"/>
      <c r="M869" s="58"/>
      <c r="P869" s="58"/>
      <c r="R869" s="58"/>
      <c r="Y869" s="58"/>
    </row>
    <row r="870" spans="5:25" ht="12.75" x14ac:dyDescent="0.2">
      <c r="E870" s="117"/>
      <c r="F870" s="117"/>
      <c r="M870" s="58"/>
      <c r="P870" s="58"/>
      <c r="R870" s="58"/>
      <c r="Y870" s="58"/>
    </row>
    <row r="871" spans="5:25" ht="12.75" x14ac:dyDescent="0.2">
      <c r="E871" s="117"/>
      <c r="F871" s="117"/>
      <c r="M871" s="58"/>
      <c r="P871" s="58"/>
      <c r="R871" s="58"/>
      <c r="Y871" s="58"/>
    </row>
    <row r="872" spans="5:25" ht="12.75" x14ac:dyDescent="0.2">
      <c r="E872" s="117"/>
      <c r="F872" s="117"/>
      <c r="M872" s="58"/>
      <c r="P872" s="58"/>
      <c r="R872" s="58"/>
      <c r="Y872" s="58"/>
    </row>
    <row r="873" spans="5:25" ht="12.75" x14ac:dyDescent="0.2">
      <c r="E873" s="117"/>
      <c r="F873" s="117"/>
      <c r="M873" s="58"/>
      <c r="P873" s="58"/>
      <c r="R873" s="58"/>
      <c r="Y873" s="58"/>
    </row>
    <row r="874" spans="5:25" ht="12.75" x14ac:dyDescent="0.2">
      <c r="E874" s="117"/>
      <c r="F874" s="117"/>
      <c r="M874" s="58"/>
      <c r="P874" s="58"/>
      <c r="R874" s="58"/>
      <c r="Y874" s="58"/>
    </row>
    <row r="875" spans="5:25" ht="12.75" x14ac:dyDescent="0.2">
      <c r="E875" s="117"/>
      <c r="F875" s="117"/>
      <c r="M875" s="58"/>
      <c r="P875" s="58"/>
      <c r="R875" s="58"/>
      <c r="Y875" s="58"/>
    </row>
    <row r="876" spans="5:25" ht="12.75" x14ac:dyDescent="0.2">
      <c r="E876" s="117"/>
      <c r="F876" s="117"/>
      <c r="M876" s="58"/>
      <c r="P876" s="58"/>
      <c r="R876" s="58"/>
      <c r="Y876" s="58"/>
    </row>
    <row r="877" spans="5:25" ht="12.75" x14ac:dyDescent="0.2">
      <c r="E877" s="117"/>
      <c r="F877" s="117"/>
      <c r="M877" s="58"/>
      <c r="P877" s="58"/>
      <c r="R877" s="58"/>
      <c r="Y877" s="58"/>
    </row>
    <row r="878" spans="5:25" ht="12.75" x14ac:dyDescent="0.2">
      <c r="E878" s="117"/>
      <c r="F878" s="117"/>
      <c r="M878" s="58"/>
      <c r="P878" s="58"/>
      <c r="R878" s="58"/>
      <c r="Y878" s="58"/>
    </row>
    <row r="879" spans="5:25" ht="12.75" x14ac:dyDescent="0.2">
      <c r="E879" s="117"/>
      <c r="F879" s="117"/>
      <c r="M879" s="58"/>
      <c r="P879" s="58"/>
      <c r="R879" s="58"/>
      <c r="Y879" s="58"/>
    </row>
    <row r="880" spans="5:25" ht="12.75" x14ac:dyDescent="0.2">
      <c r="E880" s="117"/>
      <c r="F880" s="117"/>
      <c r="M880" s="58"/>
      <c r="P880" s="58"/>
      <c r="R880" s="58"/>
      <c r="Y880" s="58"/>
    </row>
    <row r="881" spans="5:25" ht="12.75" x14ac:dyDescent="0.2">
      <c r="E881" s="117"/>
      <c r="F881" s="117"/>
      <c r="M881" s="58"/>
      <c r="P881" s="58"/>
      <c r="R881" s="58"/>
      <c r="Y881" s="58"/>
    </row>
    <row r="882" spans="5:25" ht="12.75" x14ac:dyDescent="0.2">
      <c r="E882" s="117"/>
      <c r="F882" s="117"/>
      <c r="M882" s="58"/>
      <c r="P882" s="58"/>
      <c r="R882" s="58"/>
      <c r="Y882" s="58"/>
    </row>
    <row r="883" spans="5:25" ht="12.75" x14ac:dyDescent="0.2">
      <c r="E883" s="117"/>
      <c r="F883" s="117"/>
      <c r="M883" s="58"/>
      <c r="P883" s="58"/>
      <c r="R883" s="58"/>
      <c r="Y883" s="58"/>
    </row>
    <row r="884" spans="5:25" ht="12.75" x14ac:dyDescent="0.2">
      <c r="E884" s="117"/>
      <c r="F884" s="117"/>
      <c r="M884" s="58"/>
      <c r="P884" s="58"/>
      <c r="R884" s="58"/>
      <c r="Y884" s="58"/>
    </row>
    <row r="885" spans="5:25" ht="12.75" x14ac:dyDescent="0.2">
      <c r="E885" s="117"/>
      <c r="F885" s="117"/>
      <c r="M885" s="58"/>
      <c r="P885" s="58"/>
      <c r="R885" s="58"/>
      <c r="Y885" s="58"/>
    </row>
    <row r="886" spans="5:25" ht="12.75" x14ac:dyDescent="0.2">
      <c r="E886" s="117"/>
      <c r="F886" s="117"/>
      <c r="M886" s="58"/>
      <c r="P886" s="58"/>
      <c r="R886" s="58"/>
      <c r="Y886" s="58"/>
    </row>
    <row r="887" spans="5:25" ht="12.75" x14ac:dyDescent="0.2">
      <c r="E887" s="117"/>
      <c r="F887" s="117"/>
      <c r="M887" s="58"/>
      <c r="P887" s="58"/>
      <c r="R887" s="58"/>
      <c r="Y887" s="58"/>
    </row>
    <row r="888" spans="5:25" ht="12.75" x14ac:dyDescent="0.2">
      <c r="E888" s="117"/>
      <c r="F888" s="117"/>
      <c r="M888" s="58"/>
      <c r="P888" s="58"/>
      <c r="R888" s="58"/>
      <c r="Y888" s="58"/>
    </row>
    <row r="889" spans="5:25" ht="12.75" x14ac:dyDescent="0.2">
      <c r="E889" s="117"/>
      <c r="F889" s="117"/>
      <c r="M889" s="58"/>
      <c r="P889" s="58"/>
      <c r="R889" s="58"/>
      <c r="Y889" s="58"/>
    </row>
    <row r="890" spans="5:25" ht="12.75" x14ac:dyDescent="0.2">
      <c r="E890" s="117"/>
      <c r="F890" s="117"/>
      <c r="M890" s="58"/>
      <c r="P890" s="58"/>
      <c r="R890" s="58"/>
      <c r="Y890" s="58"/>
    </row>
    <row r="891" spans="5:25" ht="12.75" x14ac:dyDescent="0.2">
      <c r="E891" s="117"/>
      <c r="F891" s="117"/>
      <c r="M891" s="58"/>
      <c r="P891" s="58"/>
      <c r="R891" s="58"/>
      <c r="Y891" s="58"/>
    </row>
    <row r="892" spans="5:25" ht="12.75" x14ac:dyDescent="0.2">
      <c r="E892" s="117"/>
      <c r="F892" s="117"/>
      <c r="M892" s="58"/>
      <c r="P892" s="58"/>
      <c r="R892" s="58"/>
      <c r="Y892" s="58"/>
    </row>
    <row r="893" spans="5:25" ht="12.75" x14ac:dyDescent="0.2">
      <c r="E893" s="117"/>
      <c r="F893" s="117"/>
      <c r="M893" s="58"/>
      <c r="P893" s="58"/>
      <c r="R893" s="58"/>
      <c r="Y893" s="58"/>
    </row>
    <row r="894" spans="5:25" ht="12.75" x14ac:dyDescent="0.2">
      <c r="E894" s="117"/>
      <c r="F894" s="117"/>
      <c r="M894" s="58"/>
      <c r="P894" s="58"/>
      <c r="R894" s="58"/>
      <c r="Y894" s="58"/>
    </row>
    <row r="895" spans="5:25" ht="12.75" x14ac:dyDescent="0.2">
      <c r="E895" s="117"/>
      <c r="F895" s="117"/>
      <c r="M895" s="58"/>
      <c r="P895" s="58"/>
      <c r="R895" s="58"/>
      <c r="Y895" s="58"/>
    </row>
    <row r="896" spans="5:25" ht="12.75" x14ac:dyDescent="0.2">
      <c r="E896" s="117"/>
      <c r="F896" s="117"/>
      <c r="M896" s="58"/>
      <c r="P896" s="58"/>
      <c r="R896" s="58"/>
      <c r="Y896" s="58"/>
    </row>
    <row r="897" spans="5:25" ht="12.75" x14ac:dyDescent="0.2">
      <c r="E897" s="117"/>
      <c r="F897" s="117"/>
      <c r="M897" s="58"/>
      <c r="P897" s="58"/>
      <c r="R897" s="58"/>
      <c r="Y897" s="58"/>
    </row>
    <row r="898" spans="5:25" ht="12.75" x14ac:dyDescent="0.2">
      <c r="E898" s="117"/>
      <c r="F898" s="117"/>
      <c r="M898" s="58"/>
      <c r="P898" s="58"/>
      <c r="R898" s="58"/>
      <c r="Y898" s="58"/>
    </row>
    <row r="899" spans="5:25" ht="12.75" x14ac:dyDescent="0.2">
      <c r="E899" s="117"/>
      <c r="F899" s="117"/>
      <c r="M899" s="58"/>
      <c r="P899" s="58"/>
      <c r="R899" s="58"/>
      <c r="Y899" s="58"/>
    </row>
    <row r="900" spans="5:25" ht="12.75" x14ac:dyDescent="0.2">
      <c r="E900" s="117"/>
      <c r="F900" s="117"/>
      <c r="M900" s="58"/>
      <c r="P900" s="58"/>
      <c r="R900" s="58"/>
      <c r="Y900" s="58"/>
    </row>
    <row r="901" spans="5:25" ht="12.75" x14ac:dyDescent="0.2">
      <c r="E901" s="117"/>
      <c r="F901" s="117"/>
      <c r="M901" s="58"/>
      <c r="P901" s="58"/>
      <c r="R901" s="58"/>
      <c r="Y901" s="58"/>
    </row>
    <row r="902" spans="5:25" ht="12.75" x14ac:dyDescent="0.2">
      <c r="E902" s="117"/>
      <c r="F902" s="117"/>
      <c r="M902" s="58"/>
      <c r="P902" s="58"/>
      <c r="R902" s="58"/>
      <c r="Y902" s="58"/>
    </row>
    <row r="903" spans="5:25" ht="12.75" x14ac:dyDescent="0.2">
      <c r="E903" s="117"/>
      <c r="F903" s="117"/>
      <c r="M903" s="58"/>
      <c r="P903" s="58"/>
      <c r="R903" s="58"/>
      <c r="Y903" s="58"/>
    </row>
    <row r="904" spans="5:25" ht="12.75" x14ac:dyDescent="0.2">
      <c r="E904" s="117"/>
      <c r="F904" s="117"/>
      <c r="M904" s="58"/>
      <c r="P904" s="58"/>
      <c r="R904" s="58"/>
      <c r="Y904" s="58"/>
    </row>
    <row r="905" spans="5:25" ht="12.75" x14ac:dyDescent="0.2">
      <c r="E905" s="117"/>
      <c r="F905" s="117"/>
      <c r="M905" s="58"/>
      <c r="P905" s="58"/>
      <c r="R905" s="58"/>
      <c r="Y905" s="58"/>
    </row>
    <row r="906" spans="5:25" ht="12.75" x14ac:dyDescent="0.2">
      <c r="E906" s="117"/>
      <c r="F906" s="117"/>
      <c r="M906" s="58"/>
      <c r="P906" s="58"/>
      <c r="R906" s="58"/>
      <c r="Y906" s="58"/>
    </row>
    <row r="907" spans="5:25" ht="12.75" x14ac:dyDescent="0.2">
      <c r="E907" s="117"/>
      <c r="F907" s="117"/>
      <c r="M907" s="58"/>
      <c r="P907" s="58"/>
      <c r="R907" s="58"/>
      <c r="Y907" s="58"/>
    </row>
    <row r="908" spans="5:25" ht="12.75" x14ac:dyDescent="0.2">
      <c r="E908" s="117"/>
      <c r="F908" s="117"/>
      <c r="M908" s="58"/>
      <c r="P908" s="58"/>
      <c r="R908" s="58"/>
      <c r="Y908" s="58"/>
    </row>
    <row r="909" spans="5:25" ht="12.75" x14ac:dyDescent="0.2">
      <c r="E909" s="117"/>
      <c r="F909" s="117"/>
      <c r="M909" s="58"/>
      <c r="P909" s="58"/>
      <c r="R909" s="58"/>
      <c r="Y909" s="58"/>
    </row>
    <row r="910" spans="5:25" ht="12.75" x14ac:dyDescent="0.2">
      <c r="E910" s="117"/>
      <c r="F910" s="117"/>
      <c r="M910" s="58"/>
      <c r="P910" s="58"/>
      <c r="R910" s="58"/>
      <c r="Y910" s="58"/>
    </row>
    <row r="911" spans="5:25" ht="12.75" x14ac:dyDescent="0.2">
      <c r="E911" s="117"/>
      <c r="F911" s="117"/>
      <c r="M911" s="58"/>
      <c r="P911" s="58"/>
      <c r="R911" s="58"/>
      <c r="Y911" s="58"/>
    </row>
    <row r="912" spans="5:25" ht="12.75" x14ac:dyDescent="0.2">
      <c r="E912" s="117"/>
      <c r="F912" s="117"/>
      <c r="M912" s="58"/>
      <c r="P912" s="58"/>
      <c r="R912" s="58"/>
      <c r="Y912" s="58"/>
    </row>
    <row r="913" spans="5:25" ht="12.75" x14ac:dyDescent="0.2">
      <c r="E913" s="117"/>
      <c r="F913" s="117"/>
      <c r="M913" s="58"/>
      <c r="P913" s="58"/>
      <c r="R913" s="58"/>
      <c r="Y913" s="58"/>
    </row>
    <row r="914" spans="5:25" ht="12.75" x14ac:dyDescent="0.2">
      <c r="E914" s="117"/>
      <c r="F914" s="117"/>
      <c r="M914" s="58"/>
      <c r="P914" s="58"/>
      <c r="R914" s="58"/>
      <c r="Y914" s="58"/>
    </row>
    <row r="915" spans="5:25" ht="12.75" x14ac:dyDescent="0.2">
      <c r="E915" s="117"/>
      <c r="F915" s="117"/>
      <c r="M915" s="58"/>
      <c r="P915" s="58"/>
      <c r="R915" s="58"/>
      <c r="Y915" s="58"/>
    </row>
    <row r="916" spans="5:25" ht="12.75" x14ac:dyDescent="0.2">
      <c r="E916" s="117"/>
      <c r="F916" s="117"/>
      <c r="M916" s="58"/>
      <c r="P916" s="58"/>
      <c r="R916" s="58"/>
      <c r="Y916" s="58"/>
    </row>
    <row r="917" spans="5:25" ht="12.75" x14ac:dyDescent="0.2">
      <c r="E917" s="117"/>
      <c r="F917" s="117"/>
      <c r="M917" s="58"/>
      <c r="P917" s="58"/>
      <c r="R917" s="58"/>
      <c r="Y917" s="58"/>
    </row>
    <row r="918" spans="5:25" ht="12.75" x14ac:dyDescent="0.2">
      <c r="E918" s="117"/>
      <c r="F918" s="117"/>
      <c r="M918" s="58"/>
      <c r="P918" s="58"/>
      <c r="R918" s="58"/>
      <c r="Y918" s="58"/>
    </row>
    <row r="919" spans="5:25" ht="12.75" x14ac:dyDescent="0.2">
      <c r="E919" s="117"/>
      <c r="F919" s="117"/>
      <c r="M919" s="58"/>
      <c r="P919" s="58"/>
      <c r="R919" s="58"/>
      <c r="Y919" s="58"/>
    </row>
    <row r="920" spans="5:25" ht="12.75" x14ac:dyDescent="0.2">
      <c r="E920" s="117"/>
      <c r="F920" s="117"/>
      <c r="M920" s="58"/>
      <c r="P920" s="58"/>
      <c r="R920" s="58"/>
      <c r="Y920" s="58"/>
    </row>
    <row r="921" spans="5:25" ht="12.75" x14ac:dyDescent="0.2">
      <c r="E921" s="117"/>
      <c r="F921" s="117"/>
      <c r="M921" s="58"/>
      <c r="P921" s="58"/>
      <c r="R921" s="58"/>
      <c r="Y921" s="58"/>
    </row>
    <row r="922" spans="5:25" ht="12.75" x14ac:dyDescent="0.2">
      <c r="E922" s="117"/>
      <c r="F922" s="117"/>
      <c r="M922" s="58"/>
      <c r="P922" s="58"/>
      <c r="R922" s="58"/>
      <c r="Y922" s="58"/>
    </row>
    <row r="923" spans="5:25" ht="12.75" x14ac:dyDescent="0.2">
      <c r="E923" s="117"/>
      <c r="F923" s="117"/>
      <c r="M923" s="58"/>
      <c r="P923" s="58"/>
      <c r="R923" s="58"/>
      <c r="Y923" s="58"/>
    </row>
    <row r="924" spans="5:25" ht="12.75" x14ac:dyDescent="0.2">
      <c r="E924" s="117"/>
      <c r="F924" s="117"/>
      <c r="M924" s="58"/>
      <c r="P924" s="58"/>
      <c r="R924" s="58"/>
      <c r="Y924" s="58"/>
    </row>
    <row r="925" spans="5:25" ht="12.75" x14ac:dyDescent="0.2">
      <c r="E925" s="117"/>
      <c r="F925" s="117"/>
      <c r="M925" s="58"/>
      <c r="P925" s="58"/>
      <c r="R925" s="58"/>
      <c r="Y925" s="58"/>
    </row>
    <row r="926" spans="5:25" ht="12.75" x14ac:dyDescent="0.2">
      <c r="E926" s="117"/>
      <c r="F926" s="117"/>
      <c r="M926" s="58"/>
      <c r="P926" s="58"/>
      <c r="R926" s="58"/>
      <c r="Y926" s="58"/>
    </row>
    <row r="927" spans="5:25" ht="12.75" x14ac:dyDescent="0.2">
      <c r="E927" s="117"/>
      <c r="F927" s="117"/>
      <c r="M927" s="58"/>
      <c r="P927" s="58"/>
      <c r="R927" s="58"/>
      <c r="Y927" s="58"/>
    </row>
    <row r="928" spans="5:25" ht="12.75" x14ac:dyDescent="0.2">
      <c r="E928" s="117"/>
      <c r="F928" s="117"/>
      <c r="M928" s="58"/>
      <c r="P928" s="58"/>
      <c r="R928" s="58"/>
      <c r="Y928" s="58"/>
    </row>
    <row r="929" spans="5:25" ht="12.75" x14ac:dyDescent="0.2">
      <c r="E929" s="117"/>
      <c r="F929" s="117"/>
      <c r="M929" s="58"/>
      <c r="P929" s="58"/>
      <c r="R929" s="58"/>
      <c r="Y929" s="58"/>
    </row>
    <row r="930" spans="5:25" ht="12.75" x14ac:dyDescent="0.2">
      <c r="E930" s="117"/>
      <c r="F930" s="117"/>
      <c r="M930" s="58"/>
      <c r="P930" s="58"/>
      <c r="R930" s="58"/>
      <c r="Y930" s="58"/>
    </row>
    <row r="931" spans="5:25" ht="12.75" x14ac:dyDescent="0.2">
      <c r="E931" s="117"/>
      <c r="F931" s="117"/>
      <c r="M931" s="58"/>
      <c r="P931" s="58"/>
      <c r="R931" s="58"/>
      <c r="Y931" s="58"/>
    </row>
    <row r="932" spans="5:25" ht="12.75" x14ac:dyDescent="0.2">
      <c r="E932" s="117"/>
      <c r="F932" s="117"/>
      <c r="M932" s="58"/>
      <c r="P932" s="58"/>
      <c r="R932" s="58"/>
      <c r="Y932" s="58"/>
    </row>
    <row r="933" spans="5:25" ht="12.75" x14ac:dyDescent="0.2">
      <c r="E933" s="117"/>
      <c r="F933" s="117"/>
      <c r="M933" s="58"/>
      <c r="P933" s="58"/>
      <c r="R933" s="58"/>
      <c r="Y933" s="58"/>
    </row>
    <row r="934" spans="5:25" ht="12.75" x14ac:dyDescent="0.2">
      <c r="E934" s="117"/>
      <c r="F934" s="117"/>
      <c r="M934" s="58"/>
      <c r="P934" s="58"/>
      <c r="R934" s="58"/>
      <c r="Y934" s="58"/>
    </row>
    <row r="935" spans="5:25" ht="12.75" x14ac:dyDescent="0.2">
      <c r="E935" s="117"/>
      <c r="F935" s="117"/>
      <c r="M935" s="58"/>
      <c r="P935" s="58"/>
      <c r="R935" s="58"/>
      <c r="Y935" s="58"/>
    </row>
    <row r="936" spans="5:25" ht="12.75" x14ac:dyDescent="0.2">
      <c r="E936" s="117"/>
      <c r="F936" s="117"/>
      <c r="M936" s="58"/>
      <c r="P936" s="58"/>
      <c r="R936" s="58"/>
      <c r="Y936" s="58"/>
    </row>
    <row r="937" spans="5:25" ht="12.75" x14ac:dyDescent="0.2">
      <c r="E937" s="117"/>
      <c r="F937" s="117"/>
      <c r="M937" s="58"/>
      <c r="P937" s="58"/>
      <c r="R937" s="58"/>
      <c r="Y937" s="58"/>
    </row>
    <row r="938" spans="5:25" ht="12.75" x14ac:dyDescent="0.2">
      <c r="E938" s="117"/>
      <c r="F938" s="117"/>
      <c r="M938" s="58"/>
      <c r="P938" s="58"/>
      <c r="R938" s="58"/>
      <c r="Y938" s="58"/>
    </row>
    <row r="939" spans="5:25" ht="12.75" x14ac:dyDescent="0.2">
      <c r="E939" s="117"/>
      <c r="F939" s="117"/>
      <c r="M939" s="58"/>
      <c r="P939" s="58"/>
      <c r="R939" s="58"/>
      <c r="Y939" s="58"/>
    </row>
    <row r="940" spans="5:25" ht="12.75" x14ac:dyDescent="0.2">
      <c r="E940" s="117"/>
      <c r="F940" s="117"/>
      <c r="M940" s="58"/>
      <c r="P940" s="58"/>
      <c r="R940" s="58"/>
      <c r="Y940" s="58"/>
    </row>
    <row r="941" spans="5:25" ht="12.75" x14ac:dyDescent="0.2">
      <c r="E941" s="117"/>
      <c r="F941" s="117"/>
      <c r="M941" s="58"/>
      <c r="P941" s="58"/>
      <c r="R941" s="58"/>
      <c r="Y941" s="58"/>
    </row>
    <row r="942" spans="5:25" ht="12.75" x14ac:dyDescent="0.2">
      <c r="E942" s="117"/>
      <c r="F942" s="117"/>
      <c r="M942" s="58"/>
      <c r="P942" s="58"/>
      <c r="R942" s="58"/>
      <c r="Y942" s="58"/>
    </row>
    <row r="943" spans="5:25" ht="12.75" x14ac:dyDescent="0.2">
      <c r="E943" s="117"/>
      <c r="F943" s="117"/>
      <c r="M943" s="58"/>
      <c r="P943" s="58"/>
      <c r="R943" s="58"/>
      <c r="Y943" s="58"/>
    </row>
    <row r="944" spans="5:25" ht="12.75" x14ac:dyDescent="0.2">
      <c r="E944" s="117"/>
      <c r="F944" s="117"/>
      <c r="M944" s="58"/>
      <c r="P944" s="58"/>
      <c r="R944" s="58"/>
      <c r="Y944" s="58"/>
    </row>
    <row r="945" spans="5:25" ht="12.75" x14ac:dyDescent="0.2">
      <c r="E945" s="117"/>
      <c r="F945" s="117"/>
      <c r="M945" s="58"/>
      <c r="P945" s="58"/>
      <c r="R945" s="58"/>
      <c r="Y945" s="58"/>
    </row>
    <row r="946" spans="5:25" ht="12.75" x14ac:dyDescent="0.2">
      <c r="E946" s="117"/>
      <c r="F946" s="117"/>
      <c r="M946" s="58"/>
      <c r="P946" s="58"/>
      <c r="R946" s="58"/>
      <c r="Y946" s="58"/>
    </row>
    <row r="947" spans="5:25" ht="12.75" x14ac:dyDescent="0.2">
      <c r="E947" s="117"/>
      <c r="F947" s="117"/>
      <c r="M947" s="58"/>
      <c r="P947" s="58"/>
      <c r="R947" s="58"/>
      <c r="Y947" s="58"/>
    </row>
    <row r="948" spans="5:25" ht="12.75" x14ac:dyDescent="0.2">
      <c r="E948" s="117"/>
      <c r="F948" s="117"/>
      <c r="M948" s="58"/>
      <c r="P948" s="58"/>
      <c r="R948" s="58"/>
      <c r="Y948" s="58"/>
    </row>
    <row r="949" spans="5:25" ht="12.75" x14ac:dyDescent="0.2">
      <c r="E949" s="117"/>
      <c r="F949" s="117"/>
      <c r="M949" s="58"/>
      <c r="P949" s="58"/>
      <c r="R949" s="58"/>
      <c r="Y949" s="58"/>
    </row>
    <row r="950" spans="5:25" ht="12.75" x14ac:dyDescent="0.2">
      <c r="E950" s="117"/>
      <c r="F950" s="117"/>
      <c r="M950" s="58"/>
      <c r="P950" s="58"/>
      <c r="R950" s="58"/>
      <c r="Y950" s="58"/>
    </row>
    <row r="951" spans="5:25" ht="12.75" x14ac:dyDescent="0.2">
      <c r="E951" s="117"/>
      <c r="F951" s="117"/>
      <c r="M951" s="58"/>
      <c r="P951" s="58"/>
      <c r="R951" s="58"/>
      <c r="Y951" s="58"/>
    </row>
    <row r="952" spans="5:25" ht="12.75" x14ac:dyDescent="0.2">
      <c r="E952" s="117"/>
      <c r="F952" s="117"/>
      <c r="M952" s="58"/>
      <c r="P952" s="58"/>
      <c r="R952" s="58"/>
      <c r="Y952" s="58"/>
    </row>
    <row r="953" spans="5:25" ht="12.75" x14ac:dyDescent="0.2">
      <c r="E953" s="117"/>
      <c r="F953" s="117"/>
      <c r="M953" s="58"/>
      <c r="P953" s="58"/>
      <c r="R953" s="58"/>
      <c r="Y953" s="58"/>
    </row>
    <row r="954" spans="5:25" ht="12.75" x14ac:dyDescent="0.2">
      <c r="E954" s="117"/>
      <c r="F954" s="117"/>
      <c r="M954" s="58"/>
      <c r="P954" s="58"/>
      <c r="R954" s="58"/>
      <c r="Y954" s="58"/>
    </row>
    <row r="955" spans="5:25" ht="12.75" x14ac:dyDescent="0.2">
      <c r="E955" s="117"/>
      <c r="F955" s="117"/>
      <c r="M955" s="58"/>
      <c r="P955" s="58"/>
      <c r="R955" s="58"/>
      <c r="Y955" s="58"/>
    </row>
    <row r="956" spans="5:25" ht="12.75" x14ac:dyDescent="0.2">
      <c r="E956" s="117"/>
      <c r="F956" s="117"/>
      <c r="M956" s="58"/>
      <c r="P956" s="58"/>
      <c r="R956" s="58"/>
      <c r="Y956" s="58"/>
    </row>
    <row r="957" spans="5:25" ht="12.75" x14ac:dyDescent="0.2">
      <c r="E957" s="117"/>
      <c r="F957" s="117"/>
      <c r="M957" s="58"/>
      <c r="P957" s="58"/>
      <c r="R957" s="58"/>
      <c r="Y957" s="58"/>
    </row>
    <row r="958" spans="5:25" ht="12.75" x14ac:dyDescent="0.2">
      <c r="E958" s="117"/>
      <c r="F958" s="117"/>
      <c r="M958" s="58"/>
      <c r="P958" s="58"/>
      <c r="R958" s="58"/>
      <c r="Y958" s="58"/>
    </row>
    <row r="959" spans="5:25" ht="12.75" x14ac:dyDescent="0.2">
      <c r="E959" s="117"/>
      <c r="F959" s="117"/>
      <c r="M959" s="58"/>
      <c r="P959" s="58"/>
      <c r="R959" s="58"/>
      <c r="Y959" s="58"/>
    </row>
    <row r="960" spans="5:25" ht="12.75" x14ac:dyDescent="0.2">
      <c r="E960" s="117"/>
      <c r="F960" s="117"/>
      <c r="M960" s="58"/>
      <c r="P960" s="58"/>
      <c r="R960" s="58"/>
      <c r="Y960" s="58"/>
    </row>
    <row r="961" spans="5:25" ht="12.75" x14ac:dyDescent="0.2">
      <c r="E961" s="117"/>
      <c r="F961" s="117"/>
      <c r="M961" s="58"/>
      <c r="P961" s="58"/>
      <c r="R961" s="58"/>
      <c r="Y961" s="58"/>
    </row>
    <row r="962" spans="5:25" ht="12.75" x14ac:dyDescent="0.2">
      <c r="E962" s="117"/>
      <c r="F962" s="117"/>
      <c r="M962" s="58"/>
      <c r="P962" s="58"/>
      <c r="R962" s="58"/>
      <c r="Y962" s="58"/>
    </row>
    <row r="963" spans="5:25" ht="12.75" x14ac:dyDescent="0.2">
      <c r="E963" s="117"/>
      <c r="F963" s="117"/>
      <c r="M963" s="58"/>
      <c r="P963" s="58"/>
      <c r="R963" s="58"/>
      <c r="Y963" s="58"/>
    </row>
    <row r="964" spans="5:25" ht="12.75" x14ac:dyDescent="0.2">
      <c r="E964" s="117"/>
      <c r="F964" s="117"/>
      <c r="M964" s="58"/>
      <c r="P964" s="58"/>
      <c r="R964" s="58"/>
      <c r="Y964" s="58"/>
    </row>
    <row r="965" spans="5:25" ht="12.75" x14ac:dyDescent="0.2">
      <c r="E965" s="117"/>
      <c r="F965" s="117"/>
      <c r="M965" s="58"/>
      <c r="P965" s="58"/>
      <c r="R965" s="58"/>
      <c r="Y965" s="58"/>
    </row>
    <row r="966" spans="5:25" ht="12.75" x14ac:dyDescent="0.2">
      <c r="E966" s="117"/>
      <c r="F966" s="117"/>
      <c r="M966" s="58"/>
      <c r="P966" s="58"/>
      <c r="R966" s="58"/>
      <c r="Y966" s="58"/>
    </row>
    <row r="967" spans="5:25" ht="12.75" x14ac:dyDescent="0.2">
      <c r="E967" s="117"/>
      <c r="F967" s="117"/>
      <c r="M967" s="58"/>
      <c r="P967" s="58"/>
      <c r="R967" s="58"/>
      <c r="Y967" s="58"/>
    </row>
    <row r="968" spans="5:25" ht="12.75" x14ac:dyDescent="0.2">
      <c r="E968" s="117"/>
      <c r="F968" s="117"/>
      <c r="M968" s="58"/>
      <c r="P968" s="58"/>
      <c r="R968" s="58"/>
      <c r="Y968" s="58"/>
    </row>
    <row r="969" spans="5:25" ht="12.75" x14ac:dyDescent="0.2">
      <c r="E969" s="117"/>
      <c r="F969" s="117"/>
      <c r="M969" s="58"/>
      <c r="P969" s="58"/>
      <c r="R969" s="58"/>
      <c r="Y969" s="58"/>
    </row>
    <row r="970" spans="5:25" ht="12.75" x14ac:dyDescent="0.2">
      <c r="E970" s="117"/>
      <c r="F970" s="117"/>
      <c r="M970" s="58"/>
      <c r="P970" s="58"/>
      <c r="R970" s="58"/>
      <c r="Y970" s="58"/>
    </row>
    <row r="971" spans="5:25" ht="12.75" x14ac:dyDescent="0.2">
      <c r="E971" s="117"/>
      <c r="F971" s="117"/>
      <c r="M971" s="58"/>
      <c r="P971" s="58"/>
      <c r="R971" s="58"/>
      <c r="Y971" s="58"/>
    </row>
    <row r="972" spans="5:25" ht="12.75" x14ac:dyDescent="0.2">
      <c r="E972" s="117"/>
      <c r="F972" s="117"/>
      <c r="M972" s="58"/>
      <c r="P972" s="58"/>
      <c r="R972" s="58"/>
      <c r="Y972" s="58"/>
    </row>
    <row r="973" spans="5:25" ht="12.75" x14ac:dyDescent="0.2">
      <c r="E973" s="117"/>
      <c r="F973" s="117"/>
      <c r="M973" s="58"/>
      <c r="P973" s="58"/>
      <c r="R973" s="58"/>
      <c r="Y973" s="58"/>
    </row>
    <row r="974" spans="5:25" ht="12.75" x14ac:dyDescent="0.2">
      <c r="E974" s="117"/>
      <c r="F974" s="117"/>
      <c r="M974" s="58"/>
      <c r="P974" s="58"/>
      <c r="R974" s="58"/>
      <c r="Y974" s="58"/>
    </row>
    <row r="975" spans="5:25" ht="12.75" x14ac:dyDescent="0.2">
      <c r="E975" s="117"/>
      <c r="F975" s="117"/>
      <c r="M975" s="58"/>
      <c r="P975" s="58"/>
      <c r="R975" s="58"/>
      <c r="Y975" s="58"/>
    </row>
    <row r="976" spans="5:25" ht="12.75" x14ac:dyDescent="0.2">
      <c r="E976" s="117"/>
      <c r="F976" s="117"/>
      <c r="M976" s="58"/>
      <c r="P976" s="58"/>
      <c r="R976" s="58"/>
      <c r="Y976" s="58"/>
    </row>
    <row r="977" spans="5:25" ht="12.75" x14ac:dyDescent="0.2">
      <c r="E977" s="117"/>
      <c r="F977" s="117"/>
      <c r="M977" s="58"/>
      <c r="P977" s="58"/>
      <c r="R977" s="58"/>
      <c r="Y977" s="58"/>
    </row>
    <row r="978" spans="5:25" ht="12.75" x14ac:dyDescent="0.2">
      <c r="E978" s="117"/>
      <c r="F978" s="117"/>
      <c r="M978" s="58"/>
      <c r="P978" s="58"/>
      <c r="R978" s="58"/>
      <c r="Y978" s="58"/>
    </row>
    <row r="979" spans="5:25" ht="12.75" x14ac:dyDescent="0.2">
      <c r="E979" s="117"/>
      <c r="F979" s="117"/>
      <c r="M979" s="58"/>
      <c r="P979" s="58"/>
      <c r="R979" s="58"/>
      <c r="Y979" s="58"/>
    </row>
    <row r="980" spans="5:25" ht="12.75" x14ac:dyDescent="0.2">
      <c r="E980" s="117"/>
      <c r="F980" s="117"/>
      <c r="M980" s="58"/>
      <c r="P980" s="58"/>
      <c r="R980" s="58"/>
      <c r="Y980" s="58"/>
    </row>
    <row r="981" spans="5:25" ht="12.75" x14ac:dyDescent="0.2">
      <c r="E981" s="117"/>
      <c r="F981" s="117"/>
      <c r="M981" s="58"/>
      <c r="P981" s="58"/>
      <c r="R981" s="58"/>
      <c r="Y981" s="58"/>
    </row>
    <row r="982" spans="5:25" ht="12.75" x14ac:dyDescent="0.2">
      <c r="E982" s="117"/>
      <c r="F982" s="117"/>
      <c r="M982" s="58"/>
      <c r="P982" s="58"/>
      <c r="R982" s="58"/>
      <c r="Y982" s="58"/>
    </row>
    <row r="983" spans="5:25" ht="12.75" x14ac:dyDescent="0.2">
      <c r="E983" s="117"/>
      <c r="F983" s="117"/>
      <c r="M983" s="58"/>
      <c r="P983" s="58"/>
      <c r="R983" s="58"/>
      <c r="Y983" s="58"/>
    </row>
    <row r="984" spans="5:25" ht="12.75" x14ac:dyDescent="0.2">
      <c r="E984" s="117"/>
      <c r="F984" s="117"/>
      <c r="M984" s="58"/>
      <c r="P984" s="58"/>
      <c r="R984" s="58"/>
      <c r="Y984" s="58"/>
    </row>
    <row r="985" spans="5:25" ht="12.75" x14ac:dyDescent="0.2">
      <c r="E985" s="117"/>
      <c r="F985" s="117"/>
      <c r="M985" s="58"/>
      <c r="P985" s="58"/>
      <c r="R985" s="58"/>
      <c r="Y985" s="58"/>
    </row>
    <row r="986" spans="5:25" ht="12.75" x14ac:dyDescent="0.2">
      <c r="E986" s="117"/>
      <c r="F986" s="117"/>
      <c r="M986" s="58"/>
      <c r="P986" s="58"/>
      <c r="R986" s="58"/>
      <c r="Y986" s="58"/>
    </row>
  </sheetData>
  <mergeCells count="961">
    <mergeCell ref="E707:F707"/>
    <mergeCell ref="E708:F708"/>
    <mergeCell ref="E709:F709"/>
    <mergeCell ref="E710:F710"/>
    <mergeCell ref="E711:F711"/>
    <mergeCell ref="E698:F698"/>
    <mergeCell ref="E699:F699"/>
    <mergeCell ref="E700:F700"/>
    <mergeCell ref="E701:F701"/>
    <mergeCell ref="E702:F702"/>
    <mergeCell ref="E703:F703"/>
    <mergeCell ref="E704:F704"/>
    <mergeCell ref="E705:F705"/>
    <mergeCell ref="E706:F706"/>
    <mergeCell ref="E689:F689"/>
    <mergeCell ref="E690:F690"/>
    <mergeCell ref="E691:F691"/>
    <mergeCell ref="E692:F692"/>
    <mergeCell ref="E693:F693"/>
    <mergeCell ref="E694:F694"/>
    <mergeCell ref="E695:F695"/>
    <mergeCell ref="E696:F696"/>
    <mergeCell ref="E697:F697"/>
    <mergeCell ref="E680:F680"/>
    <mergeCell ref="E681:F681"/>
    <mergeCell ref="E682:F682"/>
    <mergeCell ref="E683:F683"/>
    <mergeCell ref="E684:F684"/>
    <mergeCell ref="E685:F685"/>
    <mergeCell ref="E686:F686"/>
    <mergeCell ref="E687:F687"/>
    <mergeCell ref="E688:F688"/>
    <mergeCell ref="E671:F671"/>
    <mergeCell ref="E672:F672"/>
    <mergeCell ref="E673:F673"/>
    <mergeCell ref="E674:F674"/>
    <mergeCell ref="E675:F675"/>
    <mergeCell ref="E676:F676"/>
    <mergeCell ref="E677:F677"/>
    <mergeCell ref="E678:F678"/>
    <mergeCell ref="E679:F679"/>
    <mergeCell ref="E662:F662"/>
    <mergeCell ref="E663:F663"/>
    <mergeCell ref="E664:F664"/>
    <mergeCell ref="E665:F665"/>
    <mergeCell ref="E666:F666"/>
    <mergeCell ref="E667:F667"/>
    <mergeCell ref="E668:F668"/>
    <mergeCell ref="E669:F669"/>
    <mergeCell ref="E670:F670"/>
    <mergeCell ref="E653:F653"/>
    <mergeCell ref="E654:F654"/>
    <mergeCell ref="E655:F655"/>
    <mergeCell ref="E656:F656"/>
    <mergeCell ref="E657:F657"/>
    <mergeCell ref="E658:F658"/>
    <mergeCell ref="E659:F659"/>
    <mergeCell ref="E660:F660"/>
    <mergeCell ref="E661:F661"/>
    <mergeCell ref="E644:F644"/>
    <mergeCell ref="E645:F645"/>
    <mergeCell ref="E646:F646"/>
    <mergeCell ref="E647:F647"/>
    <mergeCell ref="E648:F648"/>
    <mergeCell ref="E649:F649"/>
    <mergeCell ref="E650:F650"/>
    <mergeCell ref="E651:F651"/>
    <mergeCell ref="E652:F652"/>
    <mergeCell ref="E635:F635"/>
    <mergeCell ref="E636:F636"/>
    <mergeCell ref="E637:F637"/>
    <mergeCell ref="E638:F638"/>
    <mergeCell ref="E639:F639"/>
    <mergeCell ref="E640:F640"/>
    <mergeCell ref="E641:F641"/>
    <mergeCell ref="E642:F642"/>
    <mergeCell ref="E643:F643"/>
    <mergeCell ref="E626:F626"/>
    <mergeCell ref="E627:F627"/>
    <mergeCell ref="E628:F628"/>
    <mergeCell ref="E629:F629"/>
    <mergeCell ref="E630:F630"/>
    <mergeCell ref="E631:F631"/>
    <mergeCell ref="E632:F632"/>
    <mergeCell ref="E633:F633"/>
    <mergeCell ref="E634:F634"/>
    <mergeCell ref="E617:F617"/>
    <mergeCell ref="E618:F618"/>
    <mergeCell ref="E619:F619"/>
    <mergeCell ref="E620:F620"/>
    <mergeCell ref="E621:F621"/>
    <mergeCell ref="E622:F622"/>
    <mergeCell ref="E623:F623"/>
    <mergeCell ref="E624:F624"/>
    <mergeCell ref="E625:F625"/>
    <mergeCell ref="E608:F608"/>
    <mergeCell ref="E609:F609"/>
    <mergeCell ref="E610:F610"/>
    <mergeCell ref="E611:F611"/>
    <mergeCell ref="E612:F612"/>
    <mergeCell ref="E613:F613"/>
    <mergeCell ref="E614:F614"/>
    <mergeCell ref="E615:F615"/>
    <mergeCell ref="E616:F616"/>
    <mergeCell ref="E599:F599"/>
    <mergeCell ref="E600:F600"/>
    <mergeCell ref="E601:F601"/>
    <mergeCell ref="E602:F602"/>
    <mergeCell ref="E603:F603"/>
    <mergeCell ref="E604:F604"/>
    <mergeCell ref="E605:F605"/>
    <mergeCell ref="E606:F606"/>
    <mergeCell ref="E607:F607"/>
    <mergeCell ref="E590:F590"/>
    <mergeCell ref="E591:F591"/>
    <mergeCell ref="E592:F592"/>
    <mergeCell ref="E593:F593"/>
    <mergeCell ref="E594:F594"/>
    <mergeCell ref="E595:F595"/>
    <mergeCell ref="E596:F596"/>
    <mergeCell ref="E597:F597"/>
    <mergeCell ref="E598:F598"/>
    <mergeCell ref="E581:F581"/>
    <mergeCell ref="E582:F582"/>
    <mergeCell ref="E583:F583"/>
    <mergeCell ref="E584:F584"/>
    <mergeCell ref="E585:F585"/>
    <mergeCell ref="E586:F586"/>
    <mergeCell ref="E587:F587"/>
    <mergeCell ref="E588:F588"/>
    <mergeCell ref="E589:F589"/>
    <mergeCell ref="E572:F572"/>
    <mergeCell ref="E573:F573"/>
    <mergeCell ref="E574:F574"/>
    <mergeCell ref="E575:F575"/>
    <mergeCell ref="E576:F576"/>
    <mergeCell ref="E577:F577"/>
    <mergeCell ref="E578:F578"/>
    <mergeCell ref="E579:F579"/>
    <mergeCell ref="E580:F580"/>
    <mergeCell ref="E563:F563"/>
    <mergeCell ref="E564:F564"/>
    <mergeCell ref="E565:F565"/>
    <mergeCell ref="E566:F566"/>
    <mergeCell ref="E567:F567"/>
    <mergeCell ref="E568:F568"/>
    <mergeCell ref="E569:F569"/>
    <mergeCell ref="E570:F570"/>
    <mergeCell ref="E571:F571"/>
    <mergeCell ref="E554:F554"/>
    <mergeCell ref="E555:F555"/>
    <mergeCell ref="E556:F556"/>
    <mergeCell ref="E557:F557"/>
    <mergeCell ref="E558:F558"/>
    <mergeCell ref="E559:F559"/>
    <mergeCell ref="E560:F560"/>
    <mergeCell ref="E561:F561"/>
    <mergeCell ref="E562:F562"/>
    <mergeCell ref="E545:F545"/>
    <mergeCell ref="E546:F546"/>
    <mergeCell ref="E547:F547"/>
    <mergeCell ref="E548:F548"/>
    <mergeCell ref="E549:F549"/>
    <mergeCell ref="E550:F550"/>
    <mergeCell ref="E551:F551"/>
    <mergeCell ref="E552:F552"/>
    <mergeCell ref="E553:F553"/>
    <mergeCell ref="E536:F536"/>
    <mergeCell ref="E537:F537"/>
    <mergeCell ref="E538:F538"/>
    <mergeCell ref="E539:F539"/>
    <mergeCell ref="E540:F540"/>
    <mergeCell ref="E541:F541"/>
    <mergeCell ref="E542:F542"/>
    <mergeCell ref="E543:F543"/>
    <mergeCell ref="E544:F544"/>
    <mergeCell ref="E527:F527"/>
    <mergeCell ref="E528:F528"/>
    <mergeCell ref="E529:F529"/>
    <mergeCell ref="E530:F530"/>
    <mergeCell ref="E531:F531"/>
    <mergeCell ref="E532:F532"/>
    <mergeCell ref="E533:F533"/>
    <mergeCell ref="E534:F534"/>
    <mergeCell ref="E535:F535"/>
    <mergeCell ref="E518:F518"/>
    <mergeCell ref="E519:F519"/>
    <mergeCell ref="E520:F520"/>
    <mergeCell ref="E521:F521"/>
    <mergeCell ref="E522:F522"/>
    <mergeCell ref="E523:F523"/>
    <mergeCell ref="E524:F524"/>
    <mergeCell ref="E525:F525"/>
    <mergeCell ref="E526:F526"/>
    <mergeCell ref="E509:F509"/>
    <mergeCell ref="E510:F510"/>
    <mergeCell ref="E511:F511"/>
    <mergeCell ref="E512:F512"/>
    <mergeCell ref="E513:F513"/>
    <mergeCell ref="E514:F514"/>
    <mergeCell ref="E515:F515"/>
    <mergeCell ref="E516:F516"/>
    <mergeCell ref="E517:F517"/>
    <mergeCell ref="E500:F500"/>
    <mergeCell ref="E501:F501"/>
    <mergeCell ref="E502:F502"/>
    <mergeCell ref="E503:F503"/>
    <mergeCell ref="E504:F504"/>
    <mergeCell ref="E505:F505"/>
    <mergeCell ref="E506:F506"/>
    <mergeCell ref="E507:F507"/>
    <mergeCell ref="E508:F508"/>
    <mergeCell ref="E491:F491"/>
    <mergeCell ref="E492:F492"/>
    <mergeCell ref="E493:F493"/>
    <mergeCell ref="E494:F494"/>
    <mergeCell ref="E495:F495"/>
    <mergeCell ref="E496:F496"/>
    <mergeCell ref="E497:F497"/>
    <mergeCell ref="E498:F498"/>
    <mergeCell ref="E499:F499"/>
    <mergeCell ref="E482:F482"/>
    <mergeCell ref="E483:F483"/>
    <mergeCell ref="E484:F484"/>
    <mergeCell ref="E485:F485"/>
    <mergeCell ref="E486:F486"/>
    <mergeCell ref="E487:F487"/>
    <mergeCell ref="E488:F488"/>
    <mergeCell ref="E489:F489"/>
    <mergeCell ref="E490:F490"/>
    <mergeCell ref="E473:F473"/>
    <mergeCell ref="E474:F474"/>
    <mergeCell ref="E475:F475"/>
    <mergeCell ref="E476:F476"/>
    <mergeCell ref="E477:F477"/>
    <mergeCell ref="E478:F478"/>
    <mergeCell ref="E479:F479"/>
    <mergeCell ref="E480:F480"/>
    <mergeCell ref="E481:F481"/>
    <mergeCell ref="E464:F464"/>
    <mergeCell ref="E465:F465"/>
    <mergeCell ref="E466:F466"/>
    <mergeCell ref="E467:F467"/>
    <mergeCell ref="E468:F468"/>
    <mergeCell ref="E469:F469"/>
    <mergeCell ref="E470:F470"/>
    <mergeCell ref="E471:F471"/>
    <mergeCell ref="E472:F472"/>
    <mergeCell ref="E455:F455"/>
    <mergeCell ref="E456:F456"/>
    <mergeCell ref="E457:F457"/>
    <mergeCell ref="E458:F458"/>
    <mergeCell ref="E459:F459"/>
    <mergeCell ref="E460:F460"/>
    <mergeCell ref="E461:F461"/>
    <mergeCell ref="E462:F462"/>
    <mergeCell ref="E463:F463"/>
    <mergeCell ref="E446:F446"/>
    <mergeCell ref="E447:F447"/>
    <mergeCell ref="E448:F448"/>
    <mergeCell ref="E449:F449"/>
    <mergeCell ref="E450:F450"/>
    <mergeCell ref="E451:F451"/>
    <mergeCell ref="E452:F452"/>
    <mergeCell ref="E453:F453"/>
    <mergeCell ref="E454:F454"/>
    <mergeCell ref="E437:F437"/>
    <mergeCell ref="E438:F438"/>
    <mergeCell ref="E439:F439"/>
    <mergeCell ref="E440:F440"/>
    <mergeCell ref="E441:F441"/>
    <mergeCell ref="E442:F442"/>
    <mergeCell ref="E443:F443"/>
    <mergeCell ref="E444:F444"/>
    <mergeCell ref="E445:F445"/>
    <mergeCell ref="E428:F428"/>
    <mergeCell ref="E429:F429"/>
    <mergeCell ref="E430:F430"/>
    <mergeCell ref="E431:F431"/>
    <mergeCell ref="E432:F432"/>
    <mergeCell ref="E433:F433"/>
    <mergeCell ref="E434:F434"/>
    <mergeCell ref="E435:F435"/>
    <mergeCell ref="E436:F436"/>
    <mergeCell ref="E419:F419"/>
    <mergeCell ref="E420:F420"/>
    <mergeCell ref="E421:F421"/>
    <mergeCell ref="E422:F422"/>
    <mergeCell ref="E423:F423"/>
    <mergeCell ref="E424:F424"/>
    <mergeCell ref="E425:F425"/>
    <mergeCell ref="E426:F426"/>
    <mergeCell ref="E427:F427"/>
    <mergeCell ref="E410:F410"/>
    <mergeCell ref="E411:F411"/>
    <mergeCell ref="E412:F412"/>
    <mergeCell ref="E413:F413"/>
    <mergeCell ref="E414:F414"/>
    <mergeCell ref="E415:F415"/>
    <mergeCell ref="E416:F416"/>
    <mergeCell ref="E417:F417"/>
    <mergeCell ref="E418:F418"/>
    <mergeCell ref="E401:F401"/>
    <mergeCell ref="E402:F402"/>
    <mergeCell ref="E403:F403"/>
    <mergeCell ref="E404:F404"/>
    <mergeCell ref="E405:F405"/>
    <mergeCell ref="E406:F406"/>
    <mergeCell ref="E407:F407"/>
    <mergeCell ref="E408:F408"/>
    <mergeCell ref="E409:F409"/>
    <mergeCell ref="E950:F950"/>
    <mergeCell ref="E951:F951"/>
    <mergeCell ref="E952:F952"/>
    <mergeCell ref="E953:F953"/>
    <mergeCell ref="E954:F954"/>
    <mergeCell ref="E955:F955"/>
    <mergeCell ref="E956:F956"/>
    <mergeCell ref="E369:F369"/>
    <mergeCell ref="E370:F370"/>
    <mergeCell ref="E371:F371"/>
    <mergeCell ref="E372:F372"/>
    <mergeCell ref="E373:F373"/>
    <mergeCell ref="E374:F374"/>
    <mergeCell ref="E375:F375"/>
    <mergeCell ref="E376:F376"/>
    <mergeCell ref="E377:F377"/>
    <mergeCell ref="E378:F378"/>
    <mergeCell ref="E379:F379"/>
    <mergeCell ref="E380:F380"/>
    <mergeCell ref="E381:F381"/>
    <mergeCell ref="E382:F382"/>
    <mergeCell ref="E383:F383"/>
    <mergeCell ref="E384:F384"/>
    <mergeCell ref="E385:F385"/>
    <mergeCell ref="E941:F941"/>
    <mergeCell ref="E942:F942"/>
    <mergeCell ref="E943:F943"/>
    <mergeCell ref="E944:F944"/>
    <mergeCell ref="E945:F945"/>
    <mergeCell ref="E946:F946"/>
    <mergeCell ref="E947:F947"/>
    <mergeCell ref="E948:F948"/>
    <mergeCell ref="E949:F949"/>
    <mergeCell ref="E932:F932"/>
    <mergeCell ref="E933:F933"/>
    <mergeCell ref="E934:F934"/>
    <mergeCell ref="E935:F935"/>
    <mergeCell ref="E936:F936"/>
    <mergeCell ref="E937:F937"/>
    <mergeCell ref="E938:F938"/>
    <mergeCell ref="E939:F939"/>
    <mergeCell ref="E940:F940"/>
    <mergeCell ref="E923:F923"/>
    <mergeCell ref="E924:F924"/>
    <mergeCell ref="E925:F925"/>
    <mergeCell ref="E926:F926"/>
    <mergeCell ref="E927:F927"/>
    <mergeCell ref="E928:F928"/>
    <mergeCell ref="E929:F929"/>
    <mergeCell ref="E930:F930"/>
    <mergeCell ref="E931:F931"/>
    <mergeCell ref="E976:F976"/>
    <mergeCell ref="E977:F977"/>
    <mergeCell ref="E985:F985"/>
    <mergeCell ref="E986:F986"/>
    <mergeCell ref="E978:F978"/>
    <mergeCell ref="E979:F979"/>
    <mergeCell ref="E980:F980"/>
    <mergeCell ref="E981:F981"/>
    <mergeCell ref="E982:F982"/>
    <mergeCell ref="E983:F983"/>
    <mergeCell ref="E984:F984"/>
    <mergeCell ref="E967:F967"/>
    <mergeCell ref="E968:F968"/>
    <mergeCell ref="E969:F969"/>
    <mergeCell ref="E970:F970"/>
    <mergeCell ref="E971:F971"/>
    <mergeCell ref="E972:F972"/>
    <mergeCell ref="E973:F973"/>
    <mergeCell ref="E974:F974"/>
    <mergeCell ref="E975:F975"/>
    <mergeCell ref="E958:F958"/>
    <mergeCell ref="E959:F959"/>
    <mergeCell ref="E960:F960"/>
    <mergeCell ref="E961:F961"/>
    <mergeCell ref="E962:F962"/>
    <mergeCell ref="E963:F963"/>
    <mergeCell ref="E964:F964"/>
    <mergeCell ref="E965:F965"/>
    <mergeCell ref="E966:F966"/>
    <mergeCell ref="E900:F900"/>
    <mergeCell ref="E901:F901"/>
    <mergeCell ref="E902:F902"/>
    <mergeCell ref="E903:F903"/>
    <mergeCell ref="E904:F904"/>
    <mergeCell ref="E905:F905"/>
    <mergeCell ref="E906:F906"/>
    <mergeCell ref="E907:F907"/>
    <mergeCell ref="E957:F957"/>
    <mergeCell ref="E908:F908"/>
    <mergeCell ref="E909:F909"/>
    <mergeCell ref="E910:F910"/>
    <mergeCell ref="E911:F911"/>
    <mergeCell ref="E912:F912"/>
    <mergeCell ref="E913:F913"/>
    <mergeCell ref="E914:F914"/>
    <mergeCell ref="E915:F915"/>
    <mergeCell ref="E916:F916"/>
    <mergeCell ref="E917:F917"/>
    <mergeCell ref="E918:F918"/>
    <mergeCell ref="E919:F919"/>
    <mergeCell ref="E920:F920"/>
    <mergeCell ref="E921:F921"/>
    <mergeCell ref="E922:F922"/>
    <mergeCell ref="E891:F891"/>
    <mergeCell ref="E892:F892"/>
    <mergeCell ref="E893:F893"/>
    <mergeCell ref="E894:F894"/>
    <mergeCell ref="E895:F895"/>
    <mergeCell ref="E896:F896"/>
    <mergeCell ref="E897:F897"/>
    <mergeCell ref="E898:F898"/>
    <mergeCell ref="E899:F899"/>
    <mergeCell ref="E882:F882"/>
    <mergeCell ref="E883:F883"/>
    <mergeCell ref="E884:F884"/>
    <mergeCell ref="E885:F885"/>
    <mergeCell ref="E886:F886"/>
    <mergeCell ref="E887:F887"/>
    <mergeCell ref="E888:F888"/>
    <mergeCell ref="E889:F889"/>
    <mergeCell ref="E890:F890"/>
    <mergeCell ref="E873:F873"/>
    <mergeCell ref="E874:F874"/>
    <mergeCell ref="E875:F875"/>
    <mergeCell ref="E876:F876"/>
    <mergeCell ref="E877:F877"/>
    <mergeCell ref="E878:F878"/>
    <mergeCell ref="E879:F879"/>
    <mergeCell ref="E880:F880"/>
    <mergeCell ref="E881:F881"/>
    <mergeCell ref="E864:F864"/>
    <mergeCell ref="E865:F865"/>
    <mergeCell ref="E866:F866"/>
    <mergeCell ref="E867:F867"/>
    <mergeCell ref="E868:F868"/>
    <mergeCell ref="E869:F869"/>
    <mergeCell ref="E870:F870"/>
    <mergeCell ref="E871:F871"/>
    <mergeCell ref="E872:F872"/>
    <mergeCell ref="E855:F855"/>
    <mergeCell ref="E856:F856"/>
    <mergeCell ref="E857:F857"/>
    <mergeCell ref="E858:F858"/>
    <mergeCell ref="E859:F859"/>
    <mergeCell ref="E860:F860"/>
    <mergeCell ref="E861:F861"/>
    <mergeCell ref="E862:F862"/>
    <mergeCell ref="E863:F863"/>
    <mergeCell ref="E846:F846"/>
    <mergeCell ref="E847:F847"/>
    <mergeCell ref="E848:F848"/>
    <mergeCell ref="E849:F849"/>
    <mergeCell ref="E850:F850"/>
    <mergeCell ref="E851:F851"/>
    <mergeCell ref="E852:F852"/>
    <mergeCell ref="E853:F853"/>
    <mergeCell ref="E854:F854"/>
    <mergeCell ref="E837:F837"/>
    <mergeCell ref="E838:F838"/>
    <mergeCell ref="E839:F839"/>
    <mergeCell ref="E840:F840"/>
    <mergeCell ref="E841:F841"/>
    <mergeCell ref="E842:F842"/>
    <mergeCell ref="E843:F843"/>
    <mergeCell ref="E844:F844"/>
    <mergeCell ref="E845:F845"/>
    <mergeCell ref="E828:F828"/>
    <mergeCell ref="E829:F829"/>
    <mergeCell ref="E830:F830"/>
    <mergeCell ref="E831:F831"/>
    <mergeCell ref="E832:F832"/>
    <mergeCell ref="E833:F833"/>
    <mergeCell ref="E834:F834"/>
    <mergeCell ref="E835:F835"/>
    <mergeCell ref="E836:F836"/>
    <mergeCell ref="E819:F819"/>
    <mergeCell ref="E820:F820"/>
    <mergeCell ref="E821:F821"/>
    <mergeCell ref="E822:F822"/>
    <mergeCell ref="E823:F823"/>
    <mergeCell ref="E824:F824"/>
    <mergeCell ref="E825:F825"/>
    <mergeCell ref="E826:F826"/>
    <mergeCell ref="E827:F827"/>
    <mergeCell ref="E810:F810"/>
    <mergeCell ref="E811:F811"/>
    <mergeCell ref="E812:F812"/>
    <mergeCell ref="E813:F813"/>
    <mergeCell ref="E814:F814"/>
    <mergeCell ref="E815:F815"/>
    <mergeCell ref="E816:F816"/>
    <mergeCell ref="E817:F817"/>
    <mergeCell ref="E818:F818"/>
    <mergeCell ref="E801:F801"/>
    <mergeCell ref="E802:F802"/>
    <mergeCell ref="E803:F803"/>
    <mergeCell ref="E804:F804"/>
    <mergeCell ref="E805:F805"/>
    <mergeCell ref="E806:F806"/>
    <mergeCell ref="E807:F807"/>
    <mergeCell ref="E808:F808"/>
    <mergeCell ref="E809:F809"/>
    <mergeCell ref="E792:F792"/>
    <mergeCell ref="E793:F793"/>
    <mergeCell ref="E794:F794"/>
    <mergeCell ref="E795:F795"/>
    <mergeCell ref="E796:F796"/>
    <mergeCell ref="E797:F797"/>
    <mergeCell ref="E798:F798"/>
    <mergeCell ref="E799:F799"/>
    <mergeCell ref="E800:F800"/>
    <mergeCell ref="E783:F783"/>
    <mergeCell ref="E784:F784"/>
    <mergeCell ref="E785:F785"/>
    <mergeCell ref="E786:F786"/>
    <mergeCell ref="E787:F787"/>
    <mergeCell ref="E788:F788"/>
    <mergeCell ref="E789:F789"/>
    <mergeCell ref="E790:F790"/>
    <mergeCell ref="E791:F791"/>
    <mergeCell ref="E774:F774"/>
    <mergeCell ref="E775:F775"/>
    <mergeCell ref="E776:F776"/>
    <mergeCell ref="E777:F777"/>
    <mergeCell ref="E778:F778"/>
    <mergeCell ref="E779:F779"/>
    <mergeCell ref="E780:F780"/>
    <mergeCell ref="E781:F781"/>
    <mergeCell ref="E782:F782"/>
    <mergeCell ref="E765:F765"/>
    <mergeCell ref="E766:F766"/>
    <mergeCell ref="E767:F767"/>
    <mergeCell ref="E768:F768"/>
    <mergeCell ref="E769:F769"/>
    <mergeCell ref="E770:F770"/>
    <mergeCell ref="E771:F771"/>
    <mergeCell ref="E772:F772"/>
    <mergeCell ref="E773:F773"/>
    <mergeCell ref="E756:F756"/>
    <mergeCell ref="E757:F757"/>
    <mergeCell ref="E758:F758"/>
    <mergeCell ref="E759:F759"/>
    <mergeCell ref="E760:F760"/>
    <mergeCell ref="E761:F761"/>
    <mergeCell ref="E762:F762"/>
    <mergeCell ref="E763:F763"/>
    <mergeCell ref="E764:F764"/>
    <mergeCell ref="E747:F747"/>
    <mergeCell ref="E748:F748"/>
    <mergeCell ref="E749:F749"/>
    <mergeCell ref="E750:F750"/>
    <mergeCell ref="E751:F751"/>
    <mergeCell ref="E752:F752"/>
    <mergeCell ref="E753:F753"/>
    <mergeCell ref="E754:F754"/>
    <mergeCell ref="E755:F755"/>
    <mergeCell ref="E738:F738"/>
    <mergeCell ref="E739:F739"/>
    <mergeCell ref="E740:F740"/>
    <mergeCell ref="E741:F741"/>
    <mergeCell ref="E742:F742"/>
    <mergeCell ref="E743:F743"/>
    <mergeCell ref="E744:F744"/>
    <mergeCell ref="E745:F745"/>
    <mergeCell ref="E746:F746"/>
    <mergeCell ref="E729:F729"/>
    <mergeCell ref="E730:F730"/>
    <mergeCell ref="E731:F731"/>
    <mergeCell ref="E732:F732"/>
    <mergeCell ref="E733:F733"/>
    <mergeCell ref="E734:F734"/>
    <mergeCell ref="E735:F735"/>
    <mergeCell ref="E736:F736"/>
    <mergeCell ref="E737:F737"/>
    <mergeCell ref="E720:F720"/>
    <mergeCell ref="E721:F721"/>
    <mergeCell ref="E722:F722"/>
    <mergeCell ref="E723:F723"/>
    <mergeCell ref="E724:F724"/>
    <mergeCell ref="E725:F725"/>
    <mergeCell ref="E726:F726"/>
    <mergeCell ref="E727:F727"/>
    <mergeCell ref="E728:F728"/>
    <mergeCell ref="E368:F368"/>
    <mergeCell ref="E712:F712"/>
    <mergeCell ref="E713:F713"/>
    <mergeCell ref="E714:F714"/>
    <mergeCell ref="E715:F715"/>
    <mergeCell ref="E716:F716"/>
    <mergeCell ref="E717:F717"/>
    <mergeCell ref="E718:F718"/>
    <mergeCell ref="E719:F719"/>
    <mergeCell ref="E386:F386"/>
    <mergeCell ref="E387:F387"/>
    <mergeCell ref="E388:F388"/>
    <mergeCell ref="E389:F389"/>
    <mergeCell ref="E390:F390"/>
    <mergeCell ref="E391:F391"/>
    <mergeCell ref="E392:F392"/>
    <mergeCell ref="E393:F393"/>
    <mergeCell ref="E394:F394"/>
    <mergeCell ref="E395:F395"/>
    <mergeCell ref="E396:F396"/>
    <mergeCell ref="E397:F397"/>
    <mergeCell ref="E398:F398"/>
    <mergeCell ref="E399:F399"/>
    <mergeCell ref="E400:F400"/>
    <mergeCell ref="E359:F359"/>
    <mergeCell ref="E360:F360"/>
    <mergeCell ref="E361:F361"/>
    <mergeCell ref="E362:F362"/>
    <mergeCell ref="E363:F363"/>
    <mergeCell ref="E364:F364"/>
    <mergeCell ref="E365:F365"/>
    <mergeCell ref="E366:F366"/>
    <mergeCell ref="E367:F367"/>
    <mergeCell ref="E350:F350"/>
    <mergeCell ref="E351:F351"/>
    <mergeCell ref="E352:F352"/>
    <mergeCell ref="E353:F353"/>
    <mergeCell ref="E354:F354"/>
    <mergeCell ref="E355:F355"/>
    <mergeCell ref="E356:F356"/>
    <mergeCell ref="E357:F357"/>
    <mergeCell ref="E358:F358"/>
    <mergeCell ref="E341:F341"/>
    <mergeCell ref="E342:F342"/>
    <mergeCell ref="E343:F343"/>
    <mergeCell ref="E344:F344"/>
    <mergeCell ref="E345:F345"/>
    <mergeCell ref="E346:F346"/>
    <mergeCell ref="E347:F347"/>
    <mergeCell ref="E348:F348"/>
    <mergeCell ref="E349:F349"/>
    <mergeCell ref="E332:F332"/>
    <mergeCell ref="E333:F333"/>
    <mergeCell ref="E334:F334"/>
    <mergeCell ref="E335:F335"/>
    <mergeCell ref="E336:F336"/>
    <mergeCell ref="E337:F337"/>
    <mergeCell ref="E338:F338"/>
    <mergeCell ref="E339:F339"/>
    <mergeCell ref="E340:F340"/>
    <mergeCell ref="E323:F323"/>
    <mergeCell ref="E324:F324"/>
    <mergeCell ref="E325:F325"/>
    <mergeCell ref="E326:F326"/>
    <mergeCell ref="E327:F327"/>
    <mergeCell ref="E328:F328"/>
    <mergeCell ref="E329:F329"/>
    <mergeCell ref="E330:F330"/>
    <mergeCell ref="E331:F331"/>
    <mergeCell ref="E314:F314"/>
    <mergeCell ref="E315:F315"/>
    <mergeCell ref="E316:F316"/>
    <mergeCell ref="E317:F317"/>
    <mergeCell ref="E318:F318"/>
    <mergeCell ref="E319:F319"/>
    <mergeCell ref="E320:F320"/>
    <mergeCell ref="E321:F321"/>
    <mergeCell ref="E322:F322"/>
    <mergeCell ref="E305:F305"/>
    <mergeCell ref="E306:F306"/>
    <mergeCell ref="E307:F307"/>
    <mergeCell ref="E308:F308"/>
    <mergeCell ref="E309:F309"/>
    <mergeCell ref="E310:F310"/>
    <mergeCell ref="E311:F311"/>
    <mergeCell ref="E312:F312"/>
    <mergeCell ref="E313:F313"/>
    <mergeCell ref="E296:F296"/>
    <mergeCell ref="E297:F297"/>
    <mergeCell ref="E298:F298"/>
    <mergeCell ref="E299:F299"/>
    <mergeCell ref="E300:F300"/>
    <mergeCell ref="E301:F301"/>
    <mergeCell ref="E302:F302"/>
    <mergeCell ref="E303:F303"/>
    <mergeCell ref="E304:F304"/>
    <mergeCell ref="E287:F287"/>
    <mergeCell ref="E288:F288"/>
    <mergeCell ref="E289:F289"/>
    <mergeCell ref="E290:F290"/>
    <mergeCell ref="E291:F291"/>
    <mergeCell ref="E292:F292"/>
    <mergeCell ref="E293:F293"/>
    <mergeCell ref="E294:F294"/>
    <mergeCell ref="E295:F295"/>
    <mergeCell ref="E278:F278"/>
    <mergeCell ref="E279:F279"/>
    <mergeCell ref="E280:F280"/>
    <mergeCell ref="E281:F281"/>
    <mergeCell ref="E282:F282"/>
    <mergeCell ref="E283:F283"/>
    <mergeCell ref="E284:F284"/>
    <mergeCell ref="E285:F285"/>
    <mergeCell ref="E286:F286"/>
    <mergeCell ref="E269:F269"/>
    <mergeCell ref="E270:F270"/>
    <mergeCell ref="E271:F271"/>
    <mergeCell ref="E272:F272"/>
    <mergeCell ref="E273:F273"/>
    <mergeCell ref="E274:F274"/>
    <mergeCell ref="E275:F275"/>
    <mergeCell ref="E276:F276"/>
    <mergeCell ref="E277:F277"/>
    <mergeCell ref="E260:F260"/>
    <mergeCell ref="E261:F261"/>
    <mergeCell ref="E262:F262"/>
    <mergeCell ref="E263:F263"/>
    <mergeCell ref="E264:F264"/>
    <mergeCell ref="E265:F265"/>
    <mergeCell ref="E266:F266"/>
    <mergeCell ref="E267:F267"/>
    <mergeCell ref="E268:F268"/>
    <mergeCell ref="E251:F251"/>
    <mergeCell ref="E252:F252"/>
    <mergeCell ref="E253:F253"/>
    <mergeCell ref="E254:F254"/>
    <mergeCell ref="E255:F255"/>
    <mergeCell ref="E256:F256"/>
    <mergeCell ref="E257:F257"/>
    <mergeCell ref="E258:F258"/>
    <mergeCell ref="E259:F259"/>
    <mergeCell ref="E242:F242"/>
    <mergeCell ref="E243:F243"/>
    <mergeCell ref="E244:F244"/>
    <mergeCell ref="E245:F245"/>
    <mergeCell ref="E246:F246"/>
    <mergeCell ref="E247:F247"/>
    <mergeCell ref="E248:F248"/>
    <mergeCell ref="E249:F249"/>
    <mergeCell ref="E250:F250"/>
    <mergeCell ref="E233:F233"/>
    <mergeCell ref="E234:F234"/>
    <mergeCell ref="E235:F235"/>
    <mergeCell ref="E236:F236"/>
    <mergeCell ref="E237:F237"/>
    <mergeCell ref="E238:F238"/>
    <mergeCell ref="E239:F239"/>
    <mergeCell ref="E240:F240"/>
    <mergeCell ref="E241:F241"/>
    <mergeCell ref="E224:F224"/>
    <mergeCell ref="E225:F225"/>
    <mergeCell ref="E226:F226"/>
    <mergeCell ref="E227:F227"/>
    <mergeCell ref="E228:F228"/>
    <mergeCell ref="E229:F229"/>
    <mergeCell ref="E230:F230"/>
    <mergeCell ref="E231:F231"/>
    <mergeCell ref="E232:F232"/>
    <mergeCell ref="E215:F215"/>
    <mergeCell ref="E216:F216"/>
    <mergeCell ref="E217:F217"/>
    <mergeCell ref="E218:F218"/>
    <mergeCell ref="E219:F219"/>
    <mergeCell ref="E220:F220"/>
    <mergeCell ref="E221:F221"/>
    <mergeCell ref="E222:F222"/>
    <mergeCell ref="E223:F223"/>
    <mergeCell ref="E206:F206"/>
    <mergeCell ref="E207:F207"/>
    <mergeCell ref="E208:F208"/>
    <mergeCell ref="E209:F209"/>
    <mergeCell ref="E210:F210"/>
    <mergeCell ref="E211:F211"/>
    <mergeCell ref="E212:F212"/>
    <mergeCell ref="E213:F213"/>
    <mergeCell ref="E214:F214"/>
    <mergeCell ref="E197:F197"/>
    <mergeCell ref="E198:F198"/>
    <mergeCell ref="E199:F199"/>
    <mergeCell ref="E200:F200"/>
    <mergeCell ref="E201:F201"/>
    <mergeCell ref="E202:F202"/>
    <mergeCell ref="E203:F203"/>
    <mergeCell ref="E204:F204"/>
    <mergeCell ref="E205:F205"/>
    <mergeCell ref="E188:F188"/>
    <mergeCell ref="E189:F189"/>
    <mergeCell ref="E190:F190"/>
    <mergeCell ref="E191:F191"/>
    <mergeCell ref="E192:F192"/>
    <mergeCell ref="E193:F193"/>
    <mergeCell ref="E194:F194"/>
    <mergeCell ref="E195:F195"/>
    <mergeCell ref="E196:F196"/>
    <mergeCell ref="E179:F179"/>
    <mergeCell ref="E180:F180"/>
    <mergeCell ref="E181:F181"/>
    <mergeCell ref="E182:F182"/>
    <mergeCell ref="E183:F183"/>
    <mergeCell ref="E184:F184"/>
    <mergeCell ref="E185:F185"/>
    <mergeCell ref="E186:F186"/>
    <mergeCell ref="E187:F187"/>
    <mergeCell ref="E170:F170"/>
    <mergeCell ref="E171:F171"/>
    <mergeCell ref="E172:F172"/>
    <mergeCell ref="E173:F173"/>
    <mergeCell ref="E174:F174"/>
    <mergeCell ref="E175:F175"/>
    <mergeCell ref="E176:F176"/>
    <mergeCell ref="E177:F177"/>
    <mergeCell ref="E178:F178"/>
    <mergeCell ref="E161:F161"/>
    <mergeCell ref="E162:F162"/>
    <mergeCell ref="E163:F163"/>
    <mergeCell ref="E164:F164"/>
    <mergeCell ref="E165:F165"/>
    <mergeCell ref="E166:F166"/>
    <mergeCell ref="E167:F167"/>
    <mergeCell ref="E168:F168"/>
    <mergeCell ref="E169:F169"/>
    <mergeCell ref="E152:F152"/>
    <mergeCell ref="E153:F153"/>
    <mergeCell ref="E154:F154"/>
    <mergeCell ref="E155:F155"/>
    <mergeCell ref="E156:F156"/>
    <mergeCell ref="E157:F157"/>
    <mergeCell ref="E158:F158"/>
    <mergeCell ref="E159:F159"/>
    <mergeCell ref="E160:F160"/>
    <mergeCell ref="E143:F143"/>
    <mergeCell ref="E144:F144"/>
    <mergeCell ref="E145:F145"/>
    <mergeCell ref="E146:F146"/>
    <mergeCell ref="E147:F147"/>
    <mergeCell ref="E148:F148"/>
    <mergeCell ref="E149:F149"/>
    <mergeCell ref="E150:F150"/>
    <mergeCell ref="E151:F151"/>
    <mergeCell ref="E134:F134"/>
    <mergeCell ref="E135:F135"/>
    <mergeCell ref="E136:F136"/>
    <mergeCell ref="E137:F137"/>
    <mergeCell ref="E138:F138"/>
    <mergeCell ref="E139:F139"/>
    <mergeCell ref="E140:F140"/>
    <mergeCell ref="E141:F141"/>
    <mergeCell ref="E142:F142"/>
    <mergeCell ref="E125:F125"/>
    <mergeCell ref="E126:F126"/>
    <mergeCell ref="E127:F127"/>
    <mergeCell ref="E128:F128"/>
    <mergeCell ref="E129:F129"/>
    <mergeCell ref="E130:F130"/>
    <mergeCell ref="E131:F131"/>
    <mergeCell ref="E132:F132"/>
    <mergeCell ref="E133:F133"/>
    <mergeCell ref="E116:F116"/>
    <mergeCell ref="E117:F117"/>
    <mergeCell ref="E118:F118"/>
    <mergeCell ref="E119:F119"/>
    <mergeCell ref="E120:F120"/>
    <mergeCell ref="E121:F121"/>
    <mergeCell ref="E122:F122"/>
    <mergeCell ref="E123:F123"/>
    <mergeCell ref="E124:F124"/>
    <mergeCell ref="E107:F107"/>
    <mergeCell ref="E108:F108"/>
    <mergeCell ref="E109:F109"/>
    <mergeCell ref="E110:F110"/>
    <mergeCell ref="E111:F111"/>
    <mergeCell ref="E112:F112"/>
    <mergeCell ref="E113:F113"/>
    <mergeCell ref="E114:F114"/>
    <mergeCell ref="E115:F115"/>
    <mergeCell ref="E98:F98"/>
    <mergeCell ref="E99:F99"/>
    <mergeCell ref="E100:F100"/>
    <mergeCell ref="E101:F101"/>
    <mergeCell ref="E102:F102"/>
    <mergeCell ref="E103:F103"/>
    <mergeCell ref="E104:F104"/>
    <mergeCell ref="E105:F105"/>
    <mergeCell ref="E106:F106"/>
    <mergeCell ref="E89:F89"/>
    <mergeCell ref="E90:F90"/>
    <mergeCell ref="E91:F91"/>
    <mergeCell ref="E92:F92"/>
    <mergeCell ref="E93:F93"/>
    <mergeCell ref="E94:F94"/>
    <mergeCell ref="E95:F95"/>
    <mergeCell ref="E96:F96"/>
    <mergeCell ref="E97:F97"/>
    <mergeCell ref="E80:F80"/>
    <mergeCell ref="E81:F81"/>
    <mergeCell ref="E82:F82"/>
    <mergeCell ref="E83:F83"/>
    <mergeCell ref="E84:F84"/>
    <mergeCell ref="E85:F85"/>
    <mergeCell ref="E86:F86"/>
    <mergeCell ref="E87:F87"/>
    <mergeCell ref="E88:F88"/>
    <mergeCell ref="E71:F71"/>
    <mergeCell ref="E72:F72"/>
    <mergeCell ref="E73:F73"/>
    <mergeCell ref="E74:F74"/>
    <mergeCell ref="E75:F75"/>
    <mergeCell ref="E76:F76"/>
    <mergeCell ref="E77:F77"/>
    <mergeCell ref="E78:F78"/>
    <mergeCell ref="E79:F79"/>
    <mergeCell ref="E62:F62"/>
    <mergeCell ref="E63:F63"/>
    <mergeCell ref="E64:F64"/>
    <mergeCell ref="E65:F65"/>
    <mergeCell ref="E66:F66"/>
    <mergeCell ref="E67:F67"/>
    <mergeCell ref="E68:F68"/>
    <mergeCell ref="E69:F69"/>
    <mergeCell ref="E70:F70"/>
    <mergeCell ref="E53:F53"/>
    <mergeCell ref="E54:F54"/>
    <mergeCell ref="E55:F55"/>
    <mergeCell ref="E56:F56"/>
    <mergeCell ref="E57:F57"/>
    <mergeCell ref="E58:F58"/>
    <mergeCell ref="E59:F59"/>
    <mergeCell ref="E60:F60"/>
    <mergeCell ref="E61:F61"/>
    <mergeCell ref="E44:F44"/>
    <mergeCell ref="E45:F45"/>
    <mergeCell ref="E46:F46"/>
    <mergeCell ref="E47:F47"/>
    <mergeCell ref="E48:F48"/>
    <mergeCell ref="E49:F49"/>
    <mergeCell ref="E50:F50"/>
    <mergeCell ref="E51:F51"/>
    <mergeCell ref="E52:F52"/>
    <mergeCell ref="E35:F35"/>
    <mergeCell ref="E36:F36"/>
    <mergeCell ref="E37:F37"/>
    <mergeCell ref="E38:F38"/>
    <mergeCell ref="E39:F39"/>
    <mergeCell ref="E40:F40"/>
    <mergeCell ref="E41:F41"/>
    <mergeCell ref="E42:F42"/>
    <mergeCell ref="E43:F43"/>
    <mergeCell ref="C4:G4"/>
    <mergeCell ref="C5:G5"/>
    <mergeCell ref="C6:G6"/>
    <mergeCell ref="C7:G7"/>
    <mergeCell ref="C8:G8"/>
    <mergeCell ref="C9:G9"/>
    <mergeCell ref="C10:G10"/>
    <mergeCell ref="C11:G11"/>
    <mergeCell ref="E34:F34"/>
  </mergeCells>
  <conditionalFormatting sqref="J2:Z21">
    <cfRule type="containsBlanks" dxfId="4" priority="1">
      <formula>LEN(TRIM(J2))=0</formula>
    </cfRule>
  </conditionalFormatting>
  <dataValidations count="4">
    <dataValidation type="list" allowBlank="1" showErrorMessage="1" sqref="O2:O21" xr:uid="{00000000-0002-0000-0600-000000000000}">
      <formula1>"Functional,Non-functional"</formula1>
    </dataValidation>
    <dataValidation type="list" allowBlank="1" sqref="P2:P21" xr:uid="{00000000-0002-0000-0600-000001000000}">
      <formula1>"Different Paths,Round Trip,Invariant,Idempotence,Structural Induction,Hard to Prove Easy to Verify,Test Oracle,Mutation"</formula1>
    </dataValidation>
    <dataValidation type="list" allowBlank="1" sqref="S2:S21" xr:uid="{00000000-0002-0000-0600-000002000000}">
      <formula1>"Numerical,Character,String,Boolean,List,Tuple,Dictionary,Arbitrary,SUT Instance"</formula1>
    </dataValidation>
    <dataValidation type="list" allowBlank="1" sqref="N2:N21" xr:uid="{00000000-0002-0000-0600-000003000000}">
      <formula1>"Functionality,Environment,Integration"</formula1>
    </dataValidation>
  </dataValidations>
  <pageMargins left="0.7" right="0.7" top="0.75" bottom="0.75" header="0.3" footer="0.3"/>
  <tableParts count="2">
    <tablePart r:id="rId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outlinePr summaryBelow="0" summaryRight="0"/>
  </sheetPr>
  <dimension ref="A1:AC986"/>
  <sheetViews>
    <sheetView tabSelected="1" workbookViewId="0">
      <pane ySplit="1" topLeftCell="A2" activePane="bottomLeft" state="frozen"/>
      <selection pane="bottomLeft" activeCell="B3" sqref="B3"/>
    </sheetView>
  </sheetViews>
  <sheetFormatPr defaultColWidth="12.5703125" defaultRowHeight="15.75" customHeight="1" x14ac:dyDescent="0.2"/>
  <cols>
    <col min="1" max="1" width="3.42578125" customWidth="1"/>
    <col min="2" max="2" width="24.7109375" customWidth="1"/>
    <col min="3" max="3" width="21.42578125" customWidth="1"/>
    <col min="4" max="4" width="17.7109375" customWidth="1"/>
    <col min="5" max="5" width="22.85546875" customWidth="1"/>
    <col min="6" max="6" width="12.5703125" customWidth="1"/>
    <col min="7" max="7" width="23.42578125" customWidth="1"/>
    <col min="8" max="8" width="14.5703125" customWidth="1"/>
    <col min="9" max="9" width="21.28515625" customWidth="1"/>
    <col min="10" max="10" width="25.42578125" customWidth="1"/>
    <col min="11" max="11" width="28.85546875" customWidth="1"/>
    <col min="12" max="12" width="20.5703125" customWidth="1"/>
    <col min="13" max="13" width="18.140625" customWidth="1"/>
    <col min="14" max="14" width="19.7109375" customWidth="1"/>
    <col min="15" max="15" width="20.7109375" customWidth="1"/>
    <col min="16" max="16" width="30.140625" customWidth="1"/>
    <col min="17" max="17" width="17.5703125" customWidth="1"/>
    <col min="18" max="19" width="14.42578125" customWidth="1"/>
    <col min="20" max="20" width="13.85546875" customWidth="1"/>
    <col min="21" max="21" width="15.42578125" customWidth="1"/>
    <col min="22" max="22" width="16.140625" customWidth="1"/>
    <col min="23" max="23" width="14.7109375" customWidth="1"/>
    <col min="24" max="24" width="16.140625" customWidth="1"/>
    <col min="25" max="25" width="17.140625" customWidth="1"/>
    <col min="26" max="26" width="56.140625" customWidth="1"/>
  </cols>
  <sheetData>
    <row r="1" spans="1:29" ht="51.75" customHeight="1" x14ac:dyDescent="0.2">
      <c r="A1" s="26"/>
      <c r="B1" s="27" t="s">
        <v>32</v>
      </c>
      <c r="C1" s="28" t="s">
        <v>33</v>
      </c>
      <c r="D1" s="28" t="s">
        <v>34</v>
      </c>
      <c r="E1" s="28" t="s">
        <v>35</v>
      </c>
      <c r="F1" s="29" t="s">
        <v>36</v>
      </c>
      <c r="G1" s="30" t="s">
        <v>37</v>
      </c>
      <c r="H1" s="26"/>
      <c r="I1" s="27" t="s">
        <v>38</v>
      </c>
      <c r="J1" s="28" t="s">
        <v>39</v>
      </c>
      <c r="K1" s="28" t="s">
        <v>40</v>
      </c>
      <c r="L1" s="28" t="s">
        <v>41</v>
      </c>
      <c r="M1" s="28" t="s">
        <v>42</v>
      </c>
      <c r="N1" s="28" t="s">
        <v>43</v>
      </c>
      <c r="O1" s="28" t="s">
        <v>44</v>
      </c>
      <c r="P1" s="28" t="s">
        <v>45</v>
      </c>
      <c r="Q1" s="28" t="s">
        <v>46</v>
      </c>
      <c r="R1" s="28" t="s">
        <v>47</v>
      </c>
      <c r="S1" s="29" t="s">
        <v>48</v>
      </c>
      <c r="T1" s="28" t="s">
        <v>49</v>
      </c>
      <c r="U1" s="28" t="s">
        <v>50</v>
      </c>
      <c r="V1" s="28" t="s">
        <v>51</v>
      </c>
      <c r="W1" s="28" t="s">
        <v>52</v>
      </c>
      <c r="X1" s="28" t="s">
        <v>53</v>
      </c>
      <c r="Y1" s="29" t="s">
        <v>54</v>
      </c>
      <c r="Z1" s="30" t="s">
        <v>55</v>
      </c>
      <c r="AA1" s="26"/>
      <c r="AB1" s="26"/>
      <c r="AC1" s="26"/>
    </row>
    <row r="2" spans="1:29" ht="38.25" x14ac:dyDescent="0.2">
      <c r="B2" s="68" t="str">
        <f>HYPERLINK("https://archive.ph/OH435", "Poset")</f>
        <v>Poset</v>
      </c>
      <c r="C2" s="69" t="s">
        <v>228</v>
      </c>
      <c r="D2" s="70" t="s">
        <v>229</v>
      </c>
      <c r="E2" s="70" t="str">
        <f>SUM(I:I) &amp; "/48 (" &amp; TEXT(SUM(I:I)/48*100, "00.00") &amp; "%)"</f>
        <v>8/48 (0.017%)</v>
      </c>
      <c r="F2" s="70" t="s">
        <v>230</v>
      </c>
      <c r="G2" s="71" t="s">
        <v>231</v>
      </c>
      <c r="I2" s="35">
        <v>1</v>
      </c>
      <c r="J2" s="36" t="s">
        <v>232</v>
      </c>
      <c r="K2" s="72" t="str">
        <f t="shared" ref="K2:K3" si="0">HYPERLINK("https://github.com/falvarezb/Poset/blob/master/src/test/java/fjab/poset/iterator/PermutationWithRepetitionTest.java", "PermutationWithRepetitionTest.java")</f>
        <v>PermutationWithRepetitionTest.java</v>
      </c>
      <c r="L2" s="37">
        <v>1</v>
      </c>
      <c r="M2" s="37" t="s">
        <v>66</v>
      </c>
      <c r="N2" s="9" t="s">
        <v>62</v>
      </c>
      <c r="O2" s="9" t="s">
        <v>63</v>
      </c>
      <c r="P2" s="38" t="s">
        <v>26</v>
      </c>
      <c r="Q2" s="37" t="s">
        <v>66</v>
      </c>
      <c r="R2" s="36" t="s">
        <v>233</v>
      </c>
      <c r="S2" s="9" t="s">
        <v>99</v>
      </c>
      <c r="T2" s="37" t="s">
        <v>61</v>
      </c>
      <c r="U2" s="37" t="s">
        <v>66</v>
      </c>
      <c r="V2" s="37" t="s">
        <v>61</v>
      </c>
      <c r="W2" s="37" t="s">
        <v>66</v>
      </c>
      <c r="X2" s="37" t="s">
        <v>66</v>
      </c>
      <c r="Y2" s="37" t="s">
        <v>234</v>
      </c>
      <c r="Z2" s="47" t="s">
        <v>235</v>
      </c>
      <c r="AA2" s="40"/>
      <c r="AB2" s="40"/>
      <c r="AC2" s="40"/>
    </row>
    <row r="3" spans="1:29" ht="76.5" x14ac:dyDescent="0.2">
      <c r="A3" s="26"/>
      <c r="B3" s="26"/>
      <c r="C3" s="26"/>
      <c r="D3" s="26"/>
      <c r="E3" s="26"/>
      <c r="F3" s="26"/>
      <c r="I3" s="41">
        <v>2</v>
      </c>
      <c r="J3" s="42" t="s">
        <v>236</v>
      </c>
      <c r="K3" s="94" t="str">
        <f t="shared" si="0"/>
        <v>PermutationWithRepetitionTest.java</v>
      </c>
      <c r="L3" s="43" t="s">
        <v>237</v>
      </c>
      <c r="M3" s="43" t="s">
        <v>66</v>
      </c>
      <c r="N3" s="17" t="s">
        <v>62</v>
      </c>
      <c r="O3" s="17" t="s">
        <v>63</v>
      </c>
      <c r="P3" s="44" t="s">
        <v>238</v>
      </c>
      <c r="Q3" s="43" t="s">
        <v>66</v>
      </c>
      <c r="R3" s="42" t="s">
        <v>233</v>
      </c>
      <c r="S3" s="17" t="s">
        <v>99</v>
      </c>
      <c r="T3" s="43" t="s">
        <v>61</v>
      </c>
      <c r="U3" s="43" t="s">
        <v>66</v>
      </c>
      <c r="V3" s="43" t="s">
        <v>66</v>
      </c>
      <c r="W3" s="43" t="s">
        <v>66</v>
      </c>
      <c r="X3" s="43" t="s">
        <v>66</v>
      </c>
      <c r="Y3" s="43" t="s">
        <v>234</v>
      </c>
      <c r="Z3" s="45" t="s">
        <v>239</v>
      </c>
    </row>
    <row r="4" spans="1:29" ht="47.25" customHeight="1" x14ac:dyDescent="0.2">
      <c r="A4" s="26"/>
      <c r="B4" s="46" t="s">
        <v>9</v>
      </c>
      <c r="C4" s="110" t="s">
        <v>74</v>
      </c>
      <c r="D4" s="111"/>
      <c r="E4" s="111"/>
      <c r="F4" s="111"/>
      <c r="G4" s="112"/>
      <c r="I4" s="35">
        <v>1</v>
      </c>
      <c r="J4" s="36" t="s">
        <v>240</v>
      </c>
      <c r="K4" s="92" t="str">
        <f t="shared" ref="K4:K8" si="1">HYPERLINK("https://github.com/falvarezb/Poset/blob/master/src/test/java/fjab/poset/PosetTest.java", "PosetTest.java")</f>
        <v>PosetTest.java</v>
      </c>
      <c r="L4" s="37">
        <v>1</v>
      </c>
      <c r="M4" s="37" t="s">
        <v>66</v>
      </c>
      <c r="N4" s="9" t="s">
        <v>62</v>
      </c>
      <c r="O4" s="9" t="s">
        <v>63</v>
      </c>
      <c r="P4" s="38" t="s">
        <v>70</v>
      </c>
      <c r="Q4" s="37" t="s">
        <v>66</v>
      </c>
      <c r="R4" s="36" t="s">
        <v>241</v>
      </c>
      <c r="S4" s="9" t="s">
        <v>72</v>
      </c>
      <c r="T4" s="37" t="s">
        <v>61</v>
      </c>
      <c r="U4" s="37" t="s">
        <v>61</v>
      </c>
      <c r="V4" s="37" t="s">
        <v>61</v>
      </c>
      <c r="W4" s="37" t="s">
        <v>66</v>
      </c>
      <c r="X4" s="37" t="s">
        <v>66</v>
      </c>
      <c r="Y4" s="37" t="s">
        <v>234</v>
      </c>
      <c r="Z4" s="47" t="s">
        <v>242</v>
      </c>
    </row>
    <row r="5" spans="1:29" ht="51" x14ac:dyDescent="0.2">
      <c r="A5" s="26"/>
      <c r="B5" s="48" t="s">
        <v>30</v>
      </c>
      <c r="C5" s="113" t="s">
        <v>80</v>
      </c>
      <c r="D5" s="114"/>
      <c r="E5" s="114"/>
      <c r="F5" s="114"/>
      <c r="G5" s="115"/>
      <c r="I5" s="41">
        <v>1</v>
      </c>
      <c r="J5" s="42" t="s">
        <v>243</v>
      </c>
      <c r="K5" s="94" t="str">
        <f t="shared" si="1"/>
        <v>PosetTest.java</v>
      </c>
      <c r="L5" s="43">
        <v>1</v>
      </c>
      <c r="M5" s="43" t="s">
        <v>66</v>
      </c>
      <c r="N5" s="17" t="s">
        <v>62</v>
      </c>
      <c r="O5" s="17" t="s">
        <v>63</v>
      </c>
      <c r="P5" s="44" t="s">
        <v>70</v>
      </c>
      <c r="Q5" s="43" t="s">
        <v>66</v>
      </c>
      <c r="R5" s="42" t="s">
        <v>241</v>
      </c>
      <c r="S5" s="17" t="s">
        <v>72</v>
      </c>
      <c r="T5" s="43" t="s">
        <v>61</v>
      </c>
      <c r="U5" s="43" t="s">
        <v>61</v>
      </c>
      <c r="V5" s="43" t="s">
        <v>61</v>
      </c>
      <c r="W5" s="43" t="s">
        <v>66</v>
      </c>
      <c r="X5" s="43" t="s">
        <v>66</v>
      </c>
      <c r="Y5" s="43" t="s">
        <v>234</v>
      </c>
      <c r="Z5" s="106" t="s">
        <v>244</v>
      </c>
    </row>
    <row r="6" spans="1:29" ht="25.5" x14ac:dyDescent="0.2">
      <c r="A6" s="26"/>
      <c r="B6" s="49" t="s">
        <v>21</v>
      </c>
      <c r="C6" s="116" t="s">
        <v>81</v>
      </c>
      <c r="D6" s="117"/>
      <c r="E6" s="117"/>
      <c r="F6" s="117"/>
      <c r="G6" s="118"/>
      <c r="I6" s="35">
        <v>1</v>
      </c>
      <c r="J6" s="36" t="s">
        <v>240</v>
      </c>
      <c r="K6" s="92" t="str">
        <f t="shared" si="1"/>
        <v>PosetTest.java</v>
      </c>
      <c r="L6" s="37">
        <v>0</v>
      </c>
      <c r="M6" s="37" t="s">
        <v>61</v>
      </c>
      <c r="N6" s="9" t="s">
        <v>62</v>
      </c>
      <c r="O6" s="9" t="s">
        <v>63</v>
      </c>
      <c r="P6" s="38" t="s">
        <v>70</v>
      </c>
      <c r="Q6" s="37" t="s">
        <v>66</v>
      </c>
      <c r="R6" s="36" t="s">
        <v>241</v>
      </c>
      <c r="S6" s="9" t="s">
        <v>72</v>
      </c>
      <c r="T6" s="37" t="s">
        <v>61</v>
      </c>
      <c r="U6" s="37" t="s">
        <v>61</v>
      </c>
      <c r="V6" s="37" t="s">
        <v>61</v>
      </c>
      <c r="W6" s="37" t="s">
        <v>66</v>
      </c>
      <c r="X6" s="37" t="s">
        <v>66</v>
      </c>
      <c r="Y6" s="37" t="s">
        <v>234</v>
      </c>
      <c r="Z6" s="107" t="s">
        <v>245</v>
      </c>
    </row>
    <row r="7" spans="1:29" ht="38.25" x14ac:dyDescent="0.2">
      <c r="A7" s="26"/>
      <c r="B7" s="50" t="s">
        <v>18</v>
      </c>
      <c r="C7" s="119" t="s">
        <v>83</v>
      </c>
      <c r="D7" s="117"/>
      <c r="E7" s="117"/>
      <c r="F7" s="117"/>
      <c r="G7" s="118"/>
      <c r="I7" s="41">
        <v>1</v>
      </c>
      <c r="J7" s="42" t="s">
        <v>243</v>
      </c>
      <c r="K7" s="94" t="str">
        <f t="shared" si="1"/>
        <v>PosetTest.java</v>
      </c>
      <c r="L7" s="43">
        <v>0</v>
      </c>
      <c r="M7" s="43" t="s">
        <v>61</v>
      </c>
      <c r="N7" s="17" t="s">
        <v>62</v>
      </c>
      <c r="O7" s="17" t="s">
        <v>63</v>
      </c>
      <c r="P7" s="44" t="s">
        <v>70</v>
      </c>
      <c r="Q7" s="43" t="s">
        <v>66</v>
      </c>
      <c r="R7" s="42" t="s">
        <v>241</v>
      </c>
      <c r="S7" s="17" t="s">
        <v>72</v>
      </c>
      <c r="T7" s="43" t="s">
        <v>61</v>
      </c>
      <c r="U7" s="43" t="s">
        <v>61</v>
      </c>
      <c r="V7" s="43" t="s">
        <v>61</v>
      </c>
      <c r="W7" s="43" t="s">
        <v>66</v>
      </c>
      <c r="X7" s="43" t="s">
        <v>66</v>
      </c>
      <c r="Y7" s="43" t="s">
        <v>234</v>
      </c>
      <c r="Z7" s="106" t="s">
        <v>246</v>
      </c>
    </row>
    <row r="8" spans="1:29" ht="25.5" x14ac:dyDescent="0.2">
      <c r="A8" s="26"/>
      <c r="B8" s="49" t="s">
        <v>24</v>
      </c>
      <c r="C8" s="116" t="s">
        <v>89</v>
      </c>
      <c r="D8" s="117"/>
      <c r="E8" s="117"/>
      <c r="F8" s="117"/>
      <c r="G8" s="118"/>
      <c r="I8" s="63">
        <v>1</v>
      </c>
      <c r="J8" s="33" t="s">
        <v>240</v>
      </c>
      <c r="K8" s="108" t="str">
        <f t="shared" si="1"/>
        <v>PosetTest.java</v>
      </c>
      <c r="L8" s="32">
        <v>0</v>
      </c>
      <c r="M8" s="32" t="s">
        <v>66</v>
      </c>
      <c r="N8" s="12" t="s">
        <v>62</v>
      </c>
      <c r="O8" s="12" t="s">
        <v>63</v>
      </c>
      <c r="P8" s="64" t="s">
        <v>70</v>
      </c>
      <c r="Q8" s="32" t="s">
        <v>66</v>
      </c>
      <c r="R8" s="33" t="s">
        <v>241</v>
      </c>
      <c r="S8" s="12" t="s">
        <v>72</v>
      </c>
      <c r="T8" s="32" t="s">
        <v>61</v>
      </c>
      <c r="U8" s="32" t="s">
        <v>61</v>
      </c>
      <c r="V8" s="32" t="s">
        <v>61</v>
      </c>
      <c r="W8" s="32" t="s">
        <v>66</v>
      </c>
      <c r="X8" s="32" t="s">
        <v>66</v>
      </c>
      <c r="Y8" s="32" t="s">
        <v>234</v>
      </c>
      <c r="Z8" s="109" t="s">
        <v>247</v>
      </c>
    </row>
    <row r="9" spans="1:29" ht="25.5" x14ac:dyDescent="0.2">
      <c r="A9" s="26"/>
      <c r="B9" s="50" t="s">
        <v>28</v>
      </c>
      <c r="C9" s="119" t="s">
        <v>91</v>
      </c>
      <c r="D9" s="117"/>
      <c r="E9" s="117"/>
      <c r="F9" s="117"/>
      <c r="G9" s="118"/>
      <c r="O9" s="58"/>
      <c r="P9" s="58"/>
      <c r="R9" s="58"/>
      <c r="Z9" s="58"/>
    </row>
    <row r="10" spans="1:29" ht="12.75" x14ac:dyDescent="0.2">
      <c r="A10" s="26"/>
      <c r="B10" s="49" t="s">
        <v>31</v>
      </c>
      <c r="C10" s="116" t="s">
        <v>94</v>
      </c>
      <c r="D10" s="117"/>
      <c r="E10" s="117"/>
      <c r="F10" s="117"/>
      <c r="G10" s="118"/>
      <c r="O10" s="58"/>
      <c r="P10" s="58"/>
      <c r="R10" s="58"/>
      <c r="Z10" s="58"/>
    </row>
    <row r="11" spans="1:29" ht="12.75" x14ac:dyDescent="0.2">
      <c r="A11" s="26"/>
      <c r="B11" s="51" t="s">
        <v>26</v>
      </c>
      <c r="C11" s="120" t="s">
        <v>100</v>
      </c>
      <c r="D11" s="121"/>
      <c r="E11" s="121"/>
      <c r="F11" s="121"/>
      <c r="G11" s="122"/>
      <c r="O11" s="58"/>
      <c r="P11" s="58"/>
      <c r="R11" s="58"/>
      <c r="Z11" s="58"/>
    </row>
    <row r="12" spans="1:29" ht="12.75" x14ac:dyDescent="0.2">
      <c r="D12" s="6"/>
      <c r="E12" s="6"/>
      <c r="F12" s="6"/>
      <c r="G12" s="6"/>
      <c r="O12" s="58"/>
      <c r="P12" s="58"/>
      <c r="R12" s="58"/>
      <c r="Z12" s="58"/>
    </row>
    <row r="13" spans="1:29" ht="12.75" x14ac:dyDescent="0.2">
      <c r="D13" s="6"/>
      <c r="E13" s="6"/>
      <c r="F13" s="6"/>
      <c r="G13" s="6"/>
      <c r="O13" s="58"/>
      <c r="P13" s="58"/>
      <c r="R13" s="58"/>
      <c r="Z13" s="58"/>
    </row>
    <row r="14" spans="1:29" ht="12.75" x14ac:dyDescent="0.2">
      <c r="D14" s="6"/>
      <c r="E14" s="6"/>
      <c r="F14" s="6"/>
      <c r="G14" s="6"/>
      <c r="O14" s="58"/>
      <c r="P14" s="58"/>
      <c r="R14" s="58"/>
      <c r="Z14" s="58"/>
    </row>
    <row r="15" spans="1:29" ht="12.75" x14ac:dyDescent="0.2">
      <c r="D15" s="6"/>
      <c r="E15" s="6"/>
      <c r="F15" s="6"/>
      <c r="G15" s="6"/>
      <c r="O15" s="58"/>
      <c r="P15" s="58"/>
      <c r="R15" s="58"/>
      <c r="Z15" s="58"/>
    </row>
    <row r="16" spans="1:29" ht="12.75" x14ac:dyDescent="0.2">
      <c r="D16" s="6"/>
      <c r="E16" s="6"/>
      <c r="F16" s="6"/>
      <c r="G16" s="6"/>
      <c r="O16" s="58"/>
      <c r="P16" s="58"/>
      <c r="R16" s="58"/>
      <c r="V16" s="40"/>
      <c r="W16" s="40"/>
      <c r="Z16" s="58"/>
    </row>
    <row r="17" spans="4:29" ht="12.75" x14ac:dyDescent="0.2">
      <c r="D17" s="6"/>
      <c r="E17" s="6"/>
      <c r="F17" s="6"/>
      <c r="G17" s="6"/>
      <c r="O17" s="58"/>
      <c r="P17" s="58"/>
      <c r="R17" s="58"/>
      <c r="V17" s="40"/>
      <c r="W17" s="40"/>
      <c r="X17" s="40"/>
      <c r="Y17" s="40"/>
      <c r="Z17" s="66"/>
      <c r="AA17" s="40"/>
      <c r="AB17" s="40"/>
      <c r="AC17" s="40"/>
    </row>
    <row r="18" spans="4:29" ht="12.75" x14ac:dyDescent="0.2">
      <c r="D18" s="6"/>
      <c r="E18" s="6"/>
      <c r="F18" s="6"/>
      <c r="G18" s="6"/>
      <c r="O18" s="58"/>
      <c r="P18" s="58"/>
      <c r="R18" s="58"/>
      <c r="V18" s="40"/>
      <c r="W18" s="40"/>
      <c r="X18" s="40"/>
      <c r="Y18" s="40"/>
      <c r="Z18" s="66"/>
      <c r="AA18" s="40"/>
      <c r="AB18" s="40"/>
      <c r="AC18" s="40"/>
    </row>
    <row r="19" spans="4:29" ht="12.75" x14ac:dyDescent="0.2">
      <c r="D19" s="6"/>
      <c r="E19" s="6"/>
      <c r="F19" s="6"/>
      <c r="G19" s="6"/>
      <c r="O19" s="58"/>
      <c r="P19" s="58"/>
      <c r="R19" s="58"/>
      <c r="V19" s="40"/>
      <c r="W19" s="40"/>
      <c r="X19" s="40"/>
      <c r="Y19" s="40"/>
      <c r="Z19" s="66"/>
      <c r="AA19" s="40"/>
      <c r="AB19" s="40"/>
      <c r="AC19" s="40"/>
    </row>
    <row r="20" spans="4:29" ht="12.75" x14ac:dyDescent="0.2">
      <c r="D20" s="6"/>
      <c r="E20" s="6"/>
      <c r="F20" s="6"/>
      <c r="G20" s="6"/>
      <c r="O20" s="58"/>
      <c r="P20" s="58"/>
      <c r="R20" s="58"/>
      <c r="V20" s="40"/>
      <c r="W20" s="40"/>
      <c r="X20" s="40"/>
      <c r="Y20" s="40"/>
      <c r="Z20" s="66"/>
      <c r="AA20" s="40"/>
      <c r="AB20" s="40"/>
      <c r="AC20" s="40"/>
    </row>
    <row r="21" spans="4:29" ht="12.75" x14ac:dyDescent="0.2">
      <c r="D21" s="6"/>
      <c r="E21" s="6"/>
      <c r="F21" s="6"/>
      <c r="G21" s="6"/>
      <c r="O21" s="58"/>
      <c r="P21" s="58"/>
      <c r="R21" s="58"/>
      <c r="V21" s="40"/>
      <c r="W21" s="40"/>
      <c r="X21" s="40"/>
      <c r="Y21" s="40"/>
      <c r="Z21" s="66"/>
      <c r="AA21" s="40"/>
      <c r="AB21" s="40"/>
      <c r="AC21" s="40"/>
    </row>
    <row r="22" spans="4:29" ht="12.75" x14ac:dyDescent="0.2">
      <c r="D22" s="6"/>
      <c r="E22" s="6"/>
      <c r="F22" s="6"/>
      <c r="G22" s="6"/>
      <c r="O22" s="58"/>
      <c r="P22" s="58"/>
      <c r="R22" s="58"/>
      <c r="X22" s="40"/>
      <c r="Y22" s="40"/>
      <c r="Z22" s="66"/>
      <c r="AA22" s="40"/>
      <c r="AB22" s="40"/>
      <c r="AC22" s="40"/>
    </row>
    <row r="23" spans="4:29" ht="12.75" x14ac:dyDescent="0.2">
      <c r="D23" s="6"/>
      <c r="E23" s="6"/>
      <c r="F23" s="6"/>
      <c r="G23" s="6"/>
      <c r="O23" s="58"/>
      <c r="P23" s="58"/>
      <c r="R23" s="58"/>
      <c r="Z23" s="58"/>
    </row>
    <row r="24" spans="4:29" ht="12.75" x14ac:dyDescent="0.2">
      <c r="D24" s="6"/>
      <c r="E24" s="6"/>
      <c r="F24" s="6"/>
      <c r="G24" s="6"/>
      <c r="O24" s="58"/>
      <c r="P24" s="58"/>
      <c r="R24" s="58"/>
      <c r="Z24" s="58"/>
    </row>
    <row r="25" spans="4:29" ht="12.75" x14ac:dyDescent="0.2">
      <c r="D25" s="6"/>
      <c r="E25" s="6"/>
      <c r="F25" s="6"/>
      <c r="G25" s="6"/>
      <c r="O25" s="58"/>
      <c r="P25" s="58"/>
      <c r="R25" s="58"/>
      <c r="Z25" s="58"/>
    </row>
    <row r="26" spans="4:29" ht="12.75" x14ac:dyDescent="0.2">
      <c r="D26" s="6"/>
      <c r="E26" s="6"/>
      <c r="F26" s="6"/>
      <c r="G26" s="6"/>
      <c r="O26" s="58"/>
      <c r="P26" s="58"/>
      <c r="R26" s="58"/>
      <c r="Z26" s="58"/>
    </row>
    <row r="27" spans="4:29" ht="12.75" x14ac:dyDescent="0.2">
      <c r="D27" s="6"/>
      <c r="E27" s="6"/>
      <c r="F27" s="6"/>
      <c r="G27" s="6"/>
      <c r="O27" s="58"/>
      <c r="P27" s="58"/>
      <c r="R27" s="58"/>
      <c r="Z27" s="58"/>
    </row>
    <row r="28" spans="4:29" ht="12.75" x14ac:dyDescent="0.2">
      <c r="D28" s="6"/>
      <c r="E28" s="6"/>
      <c r="F28" s="6"/>
      <c r="G28" s="6"/>
      <c r="O28" s="58"/>
      <c r="P28" s="58"/>
      <c r="R28" s="58"/>
      <c r="Z28" s="58"/>
    </row>
    <row r="29" spans="4:29" ht="12.75" x14ac:dyDescent="0.2">
      <c r="D29" s="6"/>
      <c r="E29" s="6"/>
      <c r="F29" s="6"/>
      <c r="G29" s="6"/>
      <c r="O29" s="58"/>
      <c r="P29" s="58"/>
      <c r="R29" s="58"/>
      <c r="Z29" s="58"/>
    </row>
    <row r="30" spans="4:29" ht="12.75" x14ac:dyDescent="0.2">
      <c r="D30" s="6"/>
      <c r="E30" s="6"/>
      <c r="F30" s="6"/>
      <c r="G30" s="6"/>
      <c r="O30" s="58"/>
      <c r="P30" s="58"/>
      <c r="R30" s="58"/>
      <c r="Z30" s="58"/>
    </row>
    <row r="31" spans="4:29" ht="12.75" x14ac:dyDescent="0.2">
      <c r="D31" s="6"/>
      <c r="E31" s="6"/>
      <c r="F31" s="6"/>
      <c r="G31" s="6"/>
      <c r="O31" s="58"/>
      <c r="P31" s="58"/>
      <c r="R31" s="58"/>
      <c r="Z31" s="58"/>
    </row>
    <row r="32" spans="4:29" ht="12.75" x14ac:dyDescent="0.2">
      <c r="D32" s="6"/>
      <c r="E32" s="6"/>
      <c r="F32" s="6"/>
      <c r="G32" s="6"/>
      <c r="O32" s="58"/>
      <c r="P32" s="58"/>
      <c r="R32" s="58"/>
      <c r="Z32" s="58"/>
    </row>
    <row r="33" spans="4:26" ht="12.75" x14ac:dyDescent="0.2">
      <c r="D33" s="6"/>
      <c r="E33" s="6"/>
      <c r="F33" s="6"/>
      <c r="G33" s="6"/>
      <c r="O33" s="58"/>
      <c r="P33" s="58"/>
      <c r="R33" s="58"/>
      <c r="Z33" s="58"/>
    </row>
    <row r="34" spans="4:26" ht="12.75" x14ac:dyDescent="0.2">
      <c r="E34" s="117"/>
      <c r="F34" s="117"/>
      <c r="O34" s="58"/>
      <c r="P34" s="58"/>
      <c r="R34" s="58"/>
      <c r="Z34" s="58"/>
    </row>
    <row r="35" spans="4:26" ht="12.75" x14ac:dyDescent="0.2">
      <c r="E35" s="117"/>
      <c r="F35" s="117"/>
      <c r="O35" s="58"/>
      <c r="P35" s="58"/>
      <c r="R35" s="58"/>
      <c r="Z35" s="58"/>
    </row>
    <row r="36" spans="4:26" ht="12.75" x14ac:dyDescent="0.2">
      <c r="E36" s="117"/>
      <c r="F36" s="117"/>
      <c r="O36" s="58"/>
      <c r="P36" s="58"/>
      <c r="R36" s="58"/>
      <c r="Z36" s="58"/>
    </row>
    <row r="37" spans="4:26" ht="12.75" x14ac:dyDescent="0.2">
      <c r="E37" s="117"/>
      <c r="F37" s="117"/>
      <c r="O37" s="58"/>
      <c r="P37" s="58"/>
      <c r="R37" s="58"/>
      <c r="Z37" s="58"/>
    </row>
    <row r="38" spans="4:26" ht="12.75" x14ac:dyDescent="0.2">
      <c r="E38" s="117"/>
      <c r="F38" s="117"/>
      <c r="O38" s="58"/>
      <c r="P38" s="58"/>
      <c r="R38" s="58"/>
      <c r="Z38" s="58"/>
    </row>
    <row r="39" spans="4:26" ht="12.75" x14ac:dyDescent="0.2">
      <c r="E39" s="117"/>
      <c r="F39" s="117"/>
      <c r="O39" s="58"/>
      <c r="P39" s="58"/>
      <c r="R39" s="58"/>
      <c r="Z39" s="58"/>
    </row>
    <row r="40" spans="4:26" ht="12.75" x14ac:dyDescent="0.2">
      <c r="E40" s="117"/>
      <c r="F40" s="117"/>
      <c r="O40" s="58"/>
      <c r="P40" s="58"/>
      <c r="R40" s="58"/>
      <c r="Z40" s="58"/>
    </row>
    <row r="41" spans="4:26" ht="12.75" x14ac:dyDescent="0.2">
      <c r="E41" s="117"/>
      <c r="F41" s="117"/>
      <c r="O41" s="58"/>
      <c r="P41" s="58"/>
      <c r="R41" s="58"/>
      <c r="Z41" s="58"/>
    </row>
    <row r="42" spans="4:26" ht="12.75" x14ac:dyDescent="0.2">
      <c r="E42" s="117"/>
      <c r="F42" s="117"/>
      <c r="O42" s="58"/>
      <c r="P42" s="58"/>
      <c r="R42" s="58"/>
      <c r="Z42" s="58"/>
    </row>
    <row r="43" spans="4:26" ht="12.75" x14ac:dyDescent="0.2">
      <c r="E43" s="117"/>
      <c r="F43" s="117"/>
      <c r="O43" s="58"/>
      <c r="P43" s="58"/>
      <c r="R43" s="58"/>
      <c r="Z43" s="58"/>
    </row>
    <row r="44" spans="4:26" ht="12.75" x14ac:dyDescent="0.2">
      <c r="E44" s="117"/>
      <c r="F44" s="117"/>
      <c r="O44" s="58"/>
      <c r="P44" s="58"/>
      <c r="R44" s="58"/>
      <c r="Z44" s="58"/>
    </row>
    <row r="45" spans="4:26" ht="12.75" x14ac:dyDescent="0.2">
      <c r="E45" s="117"/>
      <c r="F45" s="117"/>
      <c r="O45" s="58"/>
      <c r="P45" s="58"/>
      <c r="R45" s="58"/>
      <c r="Z45" s="58"/>
    </row>
    <row r="46" spans="4:26" ht="12.75" x14ac:dyDescent="0.2">
      <c r="E46" s="117"/>
      <c r="F46" s="117"/>
      <c r="O46" s="58"/>
      <c r="P46" s="58"/>
      <c r="R46" s="58"/>
      <c r="Z46" s="58"/>
    </row>
    <row r="47" spans="4:26" ht="12.75" x14ac:dyDescent="0.2">
      <c r="E47" s="117"/>
      <c r="F47" s="117"/>
      <c r="O47" s="58"/>
      <c r="P47" s="58"/>
      <c r="R47" s="58"/>
      <c r="Z47" s="58"/>
    </row>
    <row r="48" spans="4:26" ht="12.75" x14ac:dyDescent="0.2">
      <c r="E48" s="117"/>
      <c r="F48" s="117"/>
      <c r="O48" s="58"/>
      <c r="P48" s="58"/>
      <c r="R48" s="58"/>
      <c r="Z48" s="58"/>
    </row>
    <row r="49" spans="5:26" ht="12.75" x14ac:dyDescent="0.2">
      <c r="E49" s="117"/>
      <c r="F49" s="117"/>
      <c r="O49" s="58"/>
      <c r="P49" s="58"/>
      <c r="R49" s="58"/>
      <c r="Z49" s="58"/>
    </row>
    <row r="50" spans="5:26" ht="12.75" x14ac:dyDescent="0.2">
      <c r="E50" s="117"/>
      <c r="F50" s="117"/>
      <c r="O50" s="58"/>
      <c r="P50" s="58"/>
      <c r="R50" s="58"/>
      <c r="Z50" s="58"/>
    </row>
    <row r="51" spans="5:26" ht="12.75" x14ac:dyDescent="0.2">
      <c r="E51" s="117"/>
      <c r="F51" s="117"/>
      <c r="O51" s="58"/>
      <c r="P51" s="58"/>
      <c r="R51" s="58"/>
      <c r="Z51" s="58"/>
    </row>
    <row r="52" spans="5:26" ht="12.75" x14ac:dyDescent="0.2">
      <c r="E52" s="117"/>
      <c r="F52" s="117"/>
      <c r="O52" s="58"/>
      <c r="P52" s="58"/>
      <c r="R52" s="58"/>
      <c r="Z52" s="58"/>
    </row>
    <row r="53" spans="5:26" ht="12.75" x14ac:dyDescent="0.2">
      <c r="E53" s="117"/>
      <c r="F53" s="117"/>
      <c r="O53" s="58"/>
      <c r="P53" s="58"/>
      <c r="R53" s="58"/>
      <c r="Z53" s="58"/>
    </row>
    <row r="54" spans="5:26" ht="12.75" x14ac:dyDescent="0.2">
      <c r="E54" s="117"/>
      <c r="F54" s="117"/>
      <c r="O54" s="58"/>
      <c r="P54" s="58"/>
      <c r="R54" s="58"/>
      <c r="Z54" s="58"/>
    </row>
    <row r="55" spans="5:26" ht="12.75" x14ac:dyDescent="0.2">
      <c r="E55" s="117"/>
      <c r="F55" s="117"/>
      <c r="O55" s="58"/>
      <c r="P55" s="58"/>
      <c r="R55" s="58"/>
      <c r="Z55" s="58"/>
    </row>
    <row r="56" spans="5:26" ht="12.75" x14ac:dyDescent="0.2">
      <c r="E56" s="117"/>
      <c r="F56" s="117"/>
      <c r="O56" s="58"/>
      <c r="P56" s="58"/>
      <c r="R56" s="58"/>
      <c r="Z56" s="58"/>
    </row>
    <row r="57" spans="5:26" ht="12.75" x14ac:dyDescent="0.2">
      <c r="E57" s="117"/>
      <c r="F57" s="117"/>
      <c r="O57" s="58"/>
      <c r="P57" s="58"/>
      <c r="R57" s="58"/>
      <c r="Z57" s="58"/>
    </row>
    <row r="58" spans="5:26" ht="12.75" x14ac:dyDescent="0.2">
      <c r="E58" s="117"/>
      <c r="F58" s="117"/>
      <c r="O58" s="58"/>
      <c r="P58" s="58"/>
      <c r="R58" s="58"/>
      <c r="Z58" s="58"/>
    </row>
    <row r="59" spans="5:26" ht="12.75" x14ac:dyDescent="0.2">
      <c r="E59" s="117"/>
      <c r="F59" s="117"/>
      <c r="O59" s="58"/>
      <c r="P59" s="58"/>
      <c r="R59" s="58"/>
      <c r="Z59" s="58"/>
    </row>
    <row r="60" spans="5:26" ht="12.75" x14ac:dyDescent="0.2">
      <c r="E60" s="117"/>
      <c r="F60" s="117"/>
      <c r="O60" s="58"/>
      <c r="P60" s="58"/>
      <c r="R60" s="58"/>
      <c r="Z60" s="58"/>
    </row>
    <row r="61" spans="5:26" ht="12.75" x14ac:dyDescent="0.2">
      <c r="E61" s="117"/>
      <c r="F61" s="117"/>
      <c r="O61" s="58"/>
      <c r="P61" s="58"/>
      <c r="R61" s="58"/>
      <c r="Z61" s="58"/>
    </row>
    <row r="62" spans="5:26" ht="12.75" x14ac:dyDescent="0.2">
      <c r="E62" s="117"/>
      <c r="F62" s="117"/>
      <c r="O62" s="58"/>
      <c r="P62" s="58"/>
      <c r="R62" s="58"/>
      <c r="Z62" s="58"/>
    </row>
    <row r="63" spans="5:26" ht="12.75" x14ac:dyDescent="0.2">
      <c r="E63" s="117"/>
      <c r="F63" s="117"/>
      <c r="O63" s="58"/>
      <c r="P63" s="58"/>
      <c r="R63" s="58"/>
      <c r="Z63" s="58"/>
    </row>
    <row r="64" spans="5:26" ht="12.75" x14ac:dyDescent="0.2">
      <c r="E64" s="117"/>
      <c r="F64" s="117"/>
      <c r="O64" s="58"/>
      <c r="P64" s="58"/>
      <c r="R64" s="58"/>
      <c r="Z64" s="58"/>
    </row>
    <row r="65" spans="5:26" ht="12.75" x14ac:dyDescent="0.2">
      <c r="E65" s="117"/>
      <c r="F65" s="117"/>
      <c r="O65" s="58"/>
      <c r="P65" s="58"/>
      <c r="R65" s="58"/>
      <c r="Z65" s="58"/>
    </row>
    <row r="66" spans="5:26" ht="12.75" x14ac:dyDescent="0.2">
      <c r="E66" s="117"/>
      <c r="F66" s="117"/>
      <c r="O66" s="58"/>
      <c r="P66" s="58"/>
      <c r="R66" s="58"/>
      <c r="Z66" s="58"/>
    </row>
    <row r="67" spans="5:26" ht="12.75" x14ac:dyDescent="0.2">
      <c r="E67" s="117"/>
      <c r="F67" s="117"/>
      <c r="O67" s="58"/>
      <c r="P67" s="58"/>
      <c r="R67" s="58"/>
      <c r="Z67" s="58"/>
    </row>
    <row r="68" spans="5:26" ht="12.75" x14ac:dyDescent="0.2">
      <c r="E68" s="117"/>
      <c r="F68" s="117"/>
      <c r="O68" s="58"/>
      <c r="P68" s="58"/>
      <c r="R68" s="58"/>
      <c r="Z68" s="58"/>
    </row>
    <row r="69" spans="5:26" ht="12.75" x14ac:dyDescent="0.2">
      <c r="E69" s="117"/>
      <c r="F69" s="117"/>
      <c r="O69" s="58"/>
      <c r="P69" s="58"/>
      <c r="R69" s="58"/>
      <c r="Z69" s="58"/>
    </row>
    <row r="70" spans="5:26" ht="12.75" x14ac:dyDescent="0.2">
      <c r="E70" s="117"/>
      <c r="F70" s="117"/>
      <c r="O70" s="58"/>
      <c r="P70" s="58"/>
      <c r="R70" s="58"/>
      <c r="Z70" s="58"/>
    </row>
    <row r="71" spans="5:26" ht="12.75" x14ac:dyDescent="0.2">
      <c r="E71" s="117"/>
      <c r="F71" s="117"/>
      <c r="O71" s="58"/>
      <c r="P71" s="58"/>
      <c r="R71" s="58"/>
      <c r="Z71" s="58"/>
    </row>
    <row r="72" spans="5:26" ht="12.75" x14ac:dyDescent="0.2">
      <c r="E72" s="117"/>
      <c r="F72" s="117"/>
      <c r="O72" s="58"/>
      <c r="P72" s="58"/>
      <c r="R72" s="58"/>
      <c r="Z72" s="58"/>
    </row>
    <row r="73" spans="5:26" ht="12.75" x14ac:dyDescent="0.2">
      <c r="E73" s="117"/>
      <c r="F73" s="117"/>
      <c r="O73" s="58"/>
      <c r="P73" s="58"/>
      <c r="R73" s="58"/>
      <c r="Z73" s="58"/>
    </row>
    <row r="74" spans="5:26" ht="12.75" x14ac:dyDescent="0.2">
      <c r="E74" s="117"/>
      <c r="F74" s="117"/>
      <c r="O74" s="58"/>
      <c r="P74" s="58"/>
      <c r="R74" s="58"/>
      <c r="Z74" s="58"/>
    </row>
    <row r="75" spans="5:26" ht="12.75" x14ac:dyDescent="0.2">
      <c r="E75" s="117"/>
      <c r="F75" s="117"/>
      <c r="O75" s="58"/>
      <c r="P75" s="58"/>
      <c r="R75" s="58"/>
      <c r="Z75" s="58"/>
    </row>
    <row r="76" spans="5:26" ht="12.75" x14ac:dyDescent="0.2">
      <c r="E76" s="117"/>
      <c r="F76" s="117"/>
      <c r="O76" s="58"/>
      <c r="P76" s="58"/>
      <c r="R76" s="58"/>
      <c r="Z76" s="58"/>
    </row>
    <row r="77" spans="5:26" ht="12.75" x14ac:dyDescent="0.2">
      <c r="E77" s="117"/>
      <c r="F77" s="117"/>
      <c r="O77" s="58"/>
      <c r="P77" s="58"/>
      <c r="R77" s="58"/>
      <c r="Z77" s="58"/>
    </row>
    <row r="78" spans="5:26" ht="12.75" x14ac:dyDescent="0.2">
      <c r="E78" s="117"/>
      <c r="F78" s="117"/>
      <c r="O78" s="58"/>
      <c r="P78" s="58"/>
      <c r="R78" s="58"/>
      <c r="Z78" s="58"/>
    </row>
    <row r="79" spans="5:26" ht="12.75" x14ac:dyDescent="0.2">
      <c r="E79" s="117"/>
      <c r="F79" s="117"/>
      <c r="O79" s="58"/>
      <c r="P79" s="58"/>
      <c r="R79" s="58"/>
      <c r="Z79" s="58"/>
    </row>
    <row r="80" spans="5:26" ht="12.75" x14ac:dyDescent="0.2">
      <c r="E80" s="117"/>
      <c r="F80" s="117"/>
      <c r="O80" s="58"/>
      <c r="P80" s="58"/>
      <c r="R80" s="58"/>
      <c r="Z80" s="58"/>
    </row>
    <row r="81" spans="5:26" ht="12.75" x14ac:dyDescent="0.2">
      <c r="E81" s="117"/>
      <c r="F81" s="117"/>
      <c r="O81" s="58"/>
      <c r="P81" s="58"/>
      <c r="R81" s="58"/>
      <c r="Z81" s="58"/>
    </row>
    <row r="82" spans="5:26" ht="12.75" x14ac:dyDescent="0.2">
      <c r="E82" s="117"/>
      <c r="F82" s="117"/>
      <c r="O82" s="58"/>
      <c r="P82" s="58"/>
      <c r="R82" s="58"/>
      <c r="Z82" s="58"/>
    </row>
    <row r="83" spans="5:26" ht="12.75" x14ac:dyDescent="0.2">
      <c r="E83" s="117"/>
      <c r="F83" s="117"/>
      <c r="O83" s="58"/>
      <c r="P83" s="58"/>
      <c r="R83" s="58"/>
      <c r="Z83" s="58"/>
    </row>
    <row r="84" spans="5:26" ht="12.75" x14ac:dyDescent="0.2">
      <c r="E84" s="117"/>
      <c r="F84" s="117"/>
      <c r="O84" s="58"/>
      <c r="P84" s="58"/>
      <c r="R84" s="58"/>
      <c r="Z84" s="58"/>
    </row>
    <row r="85" spans="5:26" ht="12.75" x14ac:dyDescent="0.2">
      <c r="E85" s="117"/>
      <c r="F85" s="117"/>
      <c r="O85" s="58"/>
      <c r="P85" s="58"/>
      <c r="R85" s="58"/>
      <c r="Z85" s="58"/>
    </row>
    <row r="86" spans="5:26" ht="12.75" x14ac:dyDescent="0.2">
      <c r="E86" s="117"/>
      <c r="F86" s="117"/>
      <c r="O86" s="58"/>
      <c r="P86" s="58"/>
      <c r="R86" s="58"/>
      <c r="Z86" s="58"/>
    </row>
    <row r="87" spans="5:26" ht="12.75" x14ac:dyDescent="0.2">
      <c r="E87" s="117"/>
      <c r="F87" s="117"/>
      <c r="O87" s="58"/>
      <c r="P87" s="58"/>
      <c r="R87" s="58"/>
      <c r="Z87" s="58"/>
    </row>
    <row r="88" spans="5:26" ht="12.75" x14ac:dyDescent="0.2">
      <c r="E88" s="117"/>
      <c r="F88" s="117"/>
      <c r="O88" s="58"/>
      <c r="P88" s="58"/>
      <c r="R88" s="58"/>
      <c r="Z88" s="58"/>
    </row>
    <row r="89" spans="5:26" ht="12.75" x14ac:dyDescent="0.2">
      <c r="E89" s="117"/>
      <c r="F89" s="117"/>
      <c r="O89" s="58"/>
      <c r="P89" s="58"/>
      <c r="R89" s="58"/>
      <c r="Z89" s="58"/>
    </row>
    <row r="90" spans="5:26" ht="12.75" x14ac:dyDescent="0.2">
      <c r="E90" s="117"/>
      <c r="F90" s="117"/>
      <c r="O90" s="58"/>
      <c r="P90" s="58"/>
      <c r="R90" s="58"/>
      <c r="Z90" s="58"/>
    </row>
    <row r="91" spans="5:26" ht="12.75" x14ac:dyDescent="0.2">
      <c r="E91" s="117"/>
      <c r="F91" s="117"/>
      <c r="O91" s="58"/>
      <c r="P91" s="58"/>
      <c r="R91" s="58"/>
      <c r="Z91" s="58"/>
    </row>
    <row r="92" spans="5:26" ht="12.75" x14ac:dyDescent="0.2">
      <c r="E92" s="117"/>
      <c r="F92" s="117"/>
      <c r="O92" s="58"/>
      <c r="P92" s="58"/>
      <c r="R92" s="58"/>
      <c r="Z92" s="58"/>
    </row>
    <row r="93" spans="5:26" ht="12.75" x14ac:dyDescent="0.2">
      <c r="E93" s="117"/>
      <c r="F93" s="117"/>
      <c r="O93" s="58"/>
      <c r="P93" s="58"/>
      <c r="R93" s="58"/>
      <c r="Z93" s="58"/>
    </row>
    <row r="94" spans="5:26" ht="12.75" x14ac:dyDescent="0.2">
      <c r="E94" s="117"/>
      <c r="F94" s="117"/>
      <c r="O94" s="58"/>
      <c r="P94" s="58"/>
      <c r="R94" s="58"/>
      <c r="Z94" s="58"/>
    </row>
    <row r="95" spans="5:26" ht="12.75" x14ac:dyDescent="0.2">
      <c r="E95" s="117"/>
      <c r="F95" s="117"/>
      <c r="O95" s="58"/>
      <c r="P95" s="58"/>
      <c r="R95" s="58"/>
      <c r="Z95" s="58"/>
    </row>
    <row r="96" spans="5:26" ht="12.75" x14ac:dyDescent="0.2">
      <c r="E96" s="117"/>
      <c r="F96" s="117"/>
      <c r="O96" s="58"/>
      <c r="P96" s="58"/>
      <c r="R96" s="58"/>
      <c r="Z96" s="58"/>
    </row>
    <row r="97" spans="5:26" ht="12.75" x14ac:dyDescent="0.2">
      <c r="E97" s="117"/>
      <c r="F97" s="117"/>
      <c r="O97" s="58"/>
      <c r="P97" s="58"/>
      <c r="R97" s="58"/>
      <c r="Z97" s="58"/>
    </row>
    <row r="98" spans="5:26" ht="12.75" x14ac:dyDescent="0.2">
      <c r="E98" s="117"/>
      <c r="F98" s="117"/>
      <c r="O98" s="58"/>
      <c r="P98" s="58"/>
      <c r="R98" s="58"/>
      <c r="Z98" s="58"/>
    </row>
    <row r="99" spans="5:26" ht="12.75" x14ac:dyDescent="0.2">
      <c r="E99" s="117"/>
      <c r="F99" s="117"/>
      <c r="O99" s="58"/>
      <c r="P99" s="58"/>
      <c r="R99" s="58"/>
      <c r="Z99" s="58"/>
    </row>
    <row r="100" spans="5:26" ht="12.75" x14ac:dyDescent="0.2">
      <c r="E100" s="117"/>
      <c r="F100" s="117"/>
      <c r="O100" s="58"/>
      <c r="P100" s="58"/>
      <c r="R100" s="58"/>
      <c r="Z100" s="58"/>
    </row>
    <row r="101" spans="5:26" ht="12.75" x14ac:dyDescent="0.2">
      <c r="E101" s="117"/>
      <c r="F101" s="117"/>
      <c r="O101" s="58"/>
      <c r="P101" s="58"/>
      <c r="R101" s="58"/>
      <c r="Z101" s="58"/>
    </row>
    <row r="102" spans="5:26" ht="12.75" x14ac:dyDescent="0.2">
      <c r="E102" s="117"/>
      <c r="F102" s="117"/>
      <c r="O102" s="58"/>
      <c r="P102" s="58"/>
      <c r="R102" s="58"/>
      <c r="Z102" s="58"/>
    </row>
    <row r="103" spans="5:26" ht="12.75" x14ac:dyDescent="0.2">
      <c r="E103" s="117"/>
      <c r="F103" s="117"/>
      <c r="O103" s="58"/>
      <c r="P103" s="58"/>
      <c r="R103" s="58"/>
      <c r="Z103" s="58"/>
    </row>
    <row r="104" spans="5:26" ht="12.75" x14ac:dyDescent="0.2">
      <c r="E104" s="117"/>
      <c r="F104" s="117"/>
      <c r="O104" s="58"/>
      <c r="P104" s="58"/>
      <c r="R104" s="58"/>
      <c r="Z104" s="58"/>
    </row>
    <row r="105" spans="5:26" ht="12.75" x14ac:dyDescent="0.2">
      <c r="E105" s="117"/>
      <c r="F105" s="117"/>
      <c r="O105" s="58"/>
      <c r="P105" s="58"/>
      <c r="R105" s="58"/>
      <c r="Z105" s="58"/>
    </row>
    <row r="106" spans="5:26" ht="12.75" x14ac:dyDescent="0.2">
      <c r="E106" s="117"/>
      <c r="F106" s="117"/>
      <c r="O106" s="58"/>
      <c r="P106" s="58"/>
      <c r="R106" s="58"/>
      <c r="Z106" s="58"/>
    </row>
    <row r="107" spans="5:26" ht="12.75" x14ac:dyDescent="0.2">
      <c r="E107" s="117"/>
      <c r="F107" s="117"/>
      <c r="O107" s="58"/>
      <c r="P107" s="58"/>
      <c r="R107" s="58"/>
      <c r="Z107" s="58"/>
    </row>
    <row r="108" spans="5:26" ht="12.75" x14ac:dyDescent="0.2">
      <c r="E108" s="117"/>
      <c r="F108" s="117"/>
      <c r="O108" s="58"/>
      <c r="P108" s="58"/>
      <c r="R108" s="58"/>
      <c r="Z108" s="58"/>
    </row>
    <row r="109" spans="5:26" ht="12.75" x14ac:dyDescent="0.2">
      <c r="E109" s="117"/>
      <c r="F109" s="117"/>
      <c r="O109" s="58"/>
      <c r="P109" s="58"/>
      <c r="R109" s="58"/>
      <c r="Z109" s="58"/>
    </row>
    <row r="110" spans="5:26" ht="12.75" x14ac:dyDescent="0.2">
      <c r="E110" s="117"/>
      <c r="F110" s="117"/>
      <c r="O110" s="58"/>
      <c r="P110" s="58"/>
      <c r="R110" s="58"/>
      <c r="Z110" s="58"/>
    </row>
    <row r="111" spans="5:26" ht="12.75" x14ac:dyDescent="0.2">
      <c r="E111" s="117"/>
      <c r="F111" s="117"/>
      <c r="O111" s="58"/>
      <c r="P111" s="58"/>
      <c r="R111" s="58"/>
      <c r="Z111" s="58"/>
    </row>
    <row r="112" spans="5:26" ht="12.75" x14ac:dyDescent="0.2">
      <c r="E112" s="117"/>
      <c r="F112" s="117"/>
      <c r="O112" s="58"/>
      <c r="P112" s="58"/>
      <c r="R112" s="58"/>
      <c r="Z112" s="58"/>
    </row>
    <row r="113" spans="5:26" ht="12.75" x14ac:dyDescent="0.2">
      <c r="E113" s="117"/>
      <c r="F113" s="117"/>
      <c r="O113" s="58"/>
      <c r="P113" s="58"/>
      <c r="R113" s="58"/>
      <c r="Z113" s="58"/>
    </row>
    <row r="114" spans="5:26" ht="12.75" x14ac:dyDescent="0.2">
      <c r="E114" s="117"/>
      <c r="F114" s="117"/>
      <c r="O114" s="58"/>
      <c r="P114" s="58"/>
      <c r="R114" s="58"/>
      <c r="Z114" s="58"/>
    </row>
    <row r="115" spans="5:26" ht="12.75" x14ac:dyDescent="0.2">
      <c r="E115" s="117"/>
      <c r="F115" s="117"/>
      <c r="O115" s="58"/>
      <c r="P115" s="58"/>
      <c r="R115" s="58"/>
      <c r="Z115" s="58"/>
    </row>
    <row r="116" spans="5:26" ht="12.75" x14ac:dyDescent="0.2">
      <c r="E116" s="117"/>
      <c r="F116" s="117"/>
      <c r="O116" s="58"/>
      <c r="P116" s="58"/>
      <c r="R116" s="58"/>
      <c r="Z116" s="58"/>
    </row>
    <row r="117" spans="5:26" ht="12.75" x14ac:dyDescent="0.2">
      <c r="E117" s="117"/>
      <c r="F117" s="117"/>
      <c r="O117" s="58"/>
      <c r="P117" s="58"/>
      <c r="R117" s="58"/>
      <c r="Z117" s="58"/>
    </row>
    <row r="118" spans="5:26" ht="12.75" x14ac:dyDescent="0.2">
      <c r="E118" s="117"/>
      <c r="F118" s="117"/>
      <c r="O118" s="58"/>
      <c r="P118" s="58"/>
      <c r="R118" s="58"/>
      <c r="Z118" s="58"/>
    </row>
    <row r="119" spans="5:26" ht="12.75" x14ac:dyDescent="0.2">
      <c r="E119" s="117"/>
      <c r="F119" s="117"/>
      <c r="O119" s="58"/>
      <c r="P119" s="58"/>
      <c r="R119" s="58"/>
      <c r="Z119" s="58"/>
    </row>
    <row r="120" spans="5:26" ht="12.75" x14ac:dyDescent="0.2">
      <c r="E120" s="117"/>
      <c r="F120" s="117"/>
      <c r="O120" s="58"/>
      <c r="P120" s="58"/>
      <c r="R120" s="58"/>
      <c r="Z120" s="58"/>
    </row>
    <row r="121" spans="5:26" ht="12.75" x14ac:dyDescent="0.2">
      <c r="E121" s="117"/>
      <c r="F121" s="117"/>
      <c r="O121" s="58"/>
      <c r="P121" s="58"/>
      <c r="R121" s="58"/>
      <c r="Z121" s="58"/>
    </row>
    <row r="122" spans="5:26" ht="12.75" x14ac:dyDescent="0.2">
      <c r="E122" s="117"/>
      <c r="F122" s="117"/>
      <c r="O122" s="58"/>
      <c r="P122" s="58"/>
      <c r="R122" s="58"/>
      <c r="Z122" s="58"/>
    </row>
    <row r="123" spans="5:26" ht="12.75" x14ac:dyDescent="0.2">
      <c r="E123" s="117"/>
      <c r="F123" s="117"/>
      <c r="O123" s="58"/>
      <c r="P123" s="58"/>
      <c r="R123" s="58"/>
      <c r="Z123" s="58"/>
    </row>
    <row r="124" spans="5:26" ht="12.75" x14ac:dyDescent="0.2">
      <c r="E124" s="117"/>
      <c r="F124" s="117"/>
      <c r="O124" s="58"/>
      <c r="P124" s="58"/>
      <c r="R124" s="58"/>
      <c r="Z124" s="58"/>
    </row>
    <row r="125" spans="5:26" ht="12.75" x14ac:dyDescent="0.2">
      <c r="E125" s="117"/>
      <c r="F125" s="117"/>
      <c r="O125" s="58"/>
      <c r="P125" s="58"/>
      <c r="R125" s="58"/>
      <c r="Z125" s="58"/>
    </row>
    <row r="126" spans="5:26" ht="12.75" x14ac:dyDescent="0.2">
      <c r="E126" s="117"/>
      <c r="F126" s="117"/>
      <c r="O126" s="58"/>
      <c r="P126" s="58"/>
      <c r="R126" s="58"/>
      <c r="Z126" s="58"/>
    </row>
    <row r="127" spans="5:26" ht="12.75" x14ac:dyDescent="0.2">
      <c r="E127" s="117"/>
      <c r="F127" s="117"/>
      <c r="O127" s="58"/>
      <c r="P127" s="58"/>
      <c r="R127" s="58"/>
      <c r="Z127" s="58"/>
    </row>
    <row r="128" spans="5:26" ht="12.75" x14ac:dyDescent="0.2">
      <c r="E128" s="117"/>
      <c r="F128" s="117"/>
      <c r="O128" s="58"/>
      <c r="P128" s="58"/>
      <c r="R128" s="58"/>
      <c r="Z128" s="58"/>
    </row>
    <row r="129" spans="5:26" ht="12.75" x14ac:dyDescent="0.2">
      <c r="E129" s="117"/>
      <c r="F129" s="117"/>
      <c r="O129" s="58"/>
      <c r="P129" s="58"/>
      <c r="R129" s="58"/>
      <c r="Z129" s="58"/>
    </row>
    <row r="130" spans="5:26" ht="12.75" x14ac:dyDescent="0.2">
      <c r="E130" s="117"/>
      <c r="F130" s="117"/>
      <c r="O130" s="58"/>
      <c r="P130" s="58"/>
      <c r="R130" s="58"/>
      <c r="Z130" s="58"/>
    </row>
    <row r="131" spans="5:26" ht="12.75" x14ac:dyDescent="0.2">
      <c r="E131" s="117"/>
      <c r="F131" s="117"/>
      <c r="O131" s="58"/>
      <c r="P131" s="58"/>
      <c r="R131" s="58"/>
      <c r="Z131" s="58"/>
    </row>
    <row r="132" spans="5:26" ht="12.75" x14ac:dyDescent="0.2">
      <c r="E132" s="117"/>
      <c r="F132" s="117"/>
      <c r="O132" s="58"/>
      <c r="P132" s="58"/>
      <c r="R132" s="58"/>
      <c r="Z132" s="58"/>
    </row>
    <row r="133" spans="5:26" ht="12.75" x14ac:dyDescent="0.2">
      <c r="E133" s="117"/>
      <c r="F133" s="117"/>
      <c r="O133" s="58"/>
      <c r="P133" s="58"/>
      <c r="R133" s="58"/>
      <c r="Z133" s="58"/>
    </row>
    <row r="134" spans="5:26" ht="12.75" x14ac:dyDescent="0.2">
      <c r="E134" s="117"/>
      <c r="F134" s="117"/>
      <c r="O134" s="58"/>
      <c r="P134" s="58"/>
      <c r="R134" s="58"/>
      <c r="Z134" s="58"/>
    </row>
    <row r="135" spans="5:26" ht="12.75" x14ac:dyDescent="0.2">
      <c r="E135" s="117"/>
      <c r="F135" s="117"/>
      <c r="O135" s="58"/>
      <c r="P135" s="58"/>
      <c r="R135" s="58"/>
      <c r="Z135" s="58"/>
    </row>
    <row r="136" spans="5:26" ht="12.75" x14ac:dyDescent="0.2">
      <c r="E136" s="117"/>
      <c r="F136" s="117"/>
      <c r="O136" s="58"/>
      <c r="P136" s="58"/>
      <c r="R136" s="58"/>
      <c r="Z136" s="58"/>
    </row>
    <row r="137" spans="5:26" ht="12.75" x14ac:dyDescent="0.2">
      <c r="E137" s="117"/>
      <c r="F137" s="117"/>
      <c r="O137" s="58"/>
      <c r="P137" s="58"/>
      <c r="R137" s="58"/>
      <c r="Z137" s="58"/>
    </row>
    <row r="138" spans="5:26" ht="12.75" x14ac:dyDescent="0.2">
      <c r="E138" s="117"/>
      <c r="F138" s="117"/>
      <c r="O138" s="58"/>
      <c r="P138" s="58"/>
      <c r="R138" s="58"/>
      <c r="Z138" s="58"/>
    </row>
    <row r="139" spans="5:26" ht="12.75" x14ac:dyDescent="0.2">
      <c r="E139" s="117"/>
      <c r="F139" s="117"/>
      <c r="O139" s="58"/>
      <c r="P139" s="58"/>
      <c r="R139" s="58"/>
      <c r="Z139" s="58"/>
    </row>
    <row r="140" spans="5:26" ht="12.75" x14ac:dyDescent="0.2">
      <c r="E140" s="117"/>
      <c r="F140" s="117"/>
      <c r="O140" s="58"/>
      <c r="P140" s="58"/>
      <c r="R140" s="58"/>
      <c r="Z140" s="58"/>
    </row>
    <row r="141" spans="5:26" ht="12.75" x14ac:dyDescent="0.2">
      <c r="E141" s="117"/>
      <c r="F141" s="117"/>
      <c r="O141" s="58"/>
      <c r="P141" s="58"/>
      <c r="R141" s="58"/>
      <c r="Z141" s="58"/>
    </row>
    <row r="142" spans="5:26" ht="12.75" x14ac:dyDescent="0.2">
      <c r="E142" s="117"/>
      <c r="F142" s="117"/>
      <c r="O142" s="58"/>
      <c r="P142" s="58"/>
      <c r="R142" s="58"/>
      <c r="Z142" s="58"/>
    </row>
    <row r="143" spans="5:26" ht="12.75" x14ac:dyDescent="0.2">
      <c r="E143" s="117"/>
      <c r="F143" s="117"/>
      <c r="O143" s="58"/>
      <c r="P143" s="58"/>
      <c r="R143" s="58"/>
      <c r="Z143" s="58"/>
    </row>
    <row r="144" spans="5:26" ht="12.75" x14ac:dyDescent="0.2">
      <c r="E144" s="117"/>
      <c r="F144" s="117"/>
      <c r="O144" s="58"/>
      <c r="P144" s="58"/>
      <c r="R144" s="58"/>
      <c r="Z144" s="58"/>
    </row>
    <row r="145" spans="5:26" ht="12.75" x14ac:dyDescent="0.2">
      <c r="E145" s="117"/>
      <c r="F145" s="117"/>
      <c r="O145" s="58"/>
      <c r="P145" s="58"/>
      <c r="R145" s="58"/>
      <c r="Z145" s="58"/>
    </row>
    <row r="146" spans="5:26" ht="12.75" x14ac:dyDescent="0.2">
      <c r="E146" s="117"/>
      <c r="F146" s="117"/>
      <c r="O146" s="58"/>
      <c r="P146" s="58"/>
      <c r="R146" s="58"/>
      <c r="Z146" s="58"/>
    </row>
    <row r="147" spans="5:26" ht="12.75" x14ac:dyDescent="0.2">
      <c r="E147" s="117"/>
      <c r="F147" s="117"/>
      <c r="O147" s="58"/>
      <c r="P147" s="58"/>
      <c r="R147" s="58"/>
      <c r="Z147" s="58"/>
    </row>
    <row r="148" spans="5:26" ht="12.75" x14ac:dyDescent="0.2">
      <c r="E148" s="117"/>
      <c r="F148" s="117"/>
      <c r="O148" s="58"/>
      <c r="P148" s="58"/>
      <c r="R148" s="58"/>
      <c r="Z148" s="58"/>
    </row>
    <row r="149" spans="5:26" ht="12.75" x14ac:dyDescent="0.2">
      <c r="E149" s="117"/>
      <c r="F149" s="117"/>
      <c r="O149" s="58"/>
      <c r="P149" s="58"/>
      <c r="R149" s="58"/>
      <c r="Z149" s="58"/>
    </row>
    <row r="150" spans="5:26" ht="12.75" x14ac:dyDescent="0.2">
      <c r="E150" s="117"/>
      <c r="F150" s="117"/>
      <c r="O150" s="58"/>
      <c r="P150" s="58"/>
      <c r="R150" s="58"/>
      <c r="Z150" s="58"/>
    </row>
    <row r="151" spans="5:26" ht="12.75" x14ac:dyDescent="0.2">
      <c r="E151" s="117"/>
      <c r="F151" s="117"/>
      <c r="O151" s="58"/>
      <c r="P151" s="58"/>
      <c r="R151" s="58"/>
      <c r="Z151" s="58"/>
    </row>
    <row r="152" spans="5:26" ht="12.75" x14ac:dyDescent="0.2">
      <c r="E152" s="117"/>
      <c r="F152" s="117"/>
      <c r="O152" s="58"/>
      <c r="P152" s="58"/>
      <c r="R152" s="58"/>
      <c r="Z152" s="58"/>
    </row>
    <row r="153" spans="5:26" ht="12.75" x14ac:dyDescent="0.2">
      <c r="E153" s="117"/>
      <c r="F153" s="117"/>
      <c r="O153" s="58"/>
      <c r="P153" s="58"/>
      <c r="R153" s="58"/>
      <c r="Z153" s="58"/>
    </row>
    <row r="154" spans="5:26" ht="12.75" x14ac:dyDescent="0.2">
      <c r="E154" s="117"/>
      <c r="F154" s="117"/>
      <c r="O154" s="58"/>
      <c r="P154" s="58"/>
      <c r="R154" s="58"/>
      <c r="Z154" s="58"/>
    </row>
    <row r="155" spans="5:26" ht="12.75" x14ac:dyDescent="0.2">
      <c r="E155" s="117"/>
      <c r="F155" s="117"/>
      <c r="O155" s="58"/>
      <c r="P155" s="58"/>
      <c r="R155" s="58"/>
      <c r="Z155" s="58"/>
    </row>
    <row r="156" spans="5:26" ht="12.75" x14ac:dyDescent="0.2">
      <c r="E156" s="117"/>
      <c r="F156" s="117"/>
      <c r="O156" s="58"/>
      <c r="P156" s="58"/>
      <c r="R156" s="58"/>
      <c r="Z156" s="58"/>
    </row>
    <row r="157" spans="5:26" ht="12.75" x14ac:dyDescent="0.2">
      <c r="E157" s="117"/>
      <c r="F157" s="117"/>
      <c r="O157" s="58"/>
      <c r="P157" s="58"/>
      <c r="R157" s="58"/>
      <c r="Z157" s="58"/>
    </row>
    <row r="158" spans="5:26" ht="12.75" x14ac:dyDescent="0.2">
      <c r="E158" s="117"/>
      <c r="F158" s="117"/>
      <c r="O158" s="58"/>
      <c r="P158" s="58"/>
      <c r="R158" s="58"/>
      <c r="Z158" s="58"/>
    </row>
    <row r="159" spans="5:26" ht="12.75" x14ac:dyDescent="0.2">
      <c r="E159" s="117"/>
      <c r="F159" s="117"/>
      <c r="O159" s="58"/>
      <c r="P159" s="58"/>
      <c r="R159" s="58"/>
      <c r="Z159" s="58"/>
    </row>
    <row r="160" spans="5:26" ht="12.75" x14ac:dyDescent="0.2">
      <c r="E160" s="117"/>
      <c r="F160" s="117"/>
      <c r="O160" s="58"/>
      <c r="P160" s="58"/>
      <c r="R160" s="58"/>
      <c r="Z160" s="58"/>
    </row>
    <row r="161" spans="5:26" ht="12.75" x14ac:dyDescent="0.2">
      <c r="E161" s="117"/>
      <c r="F161" s="117"/>
      <c r="O161" s="58"/>
      <c r="P161" s="58"/>
      <c r="R161" s="58"/>
      <c r="Z161" s="58"/>
    </row>
    <row r="162" spans="5:26" ht="12.75" x14ac:dyDescent="0.2">
      <c r="E162" s="117"/>
      <c r="F162" s="117"/>
      <c r="O162" s="58"/>
      <c r="P162" s="58"/>
      <c r="R162" s="58"/>
      <c r="Z162" s="58"/>
    </row>
    <row r="163" spans="5:26" ht="12.75" x14ac:dyDescent="0.2">
      <c r="E163" s="117"/>
      <c r="F163" s="117"/>
      <c r="O163" s="58"/>
      <c r="P163" s="58"/>
      <c r="R163" s="58"/>
      <c r="Z163" s="58"/>
    </row>
    <row r="164" spans="5:26" ht="12.75" x14ac:dyDescent="0.2">
      <c r="E164" s="117"/>
      <c r="F164" s="117"/>
      <c r="O164" s="58"/>
      <c r="P164" s="58"/>
      <c r="R164" s="58"/>
      <c r="Z164" s="58"/>
    </row>
    <row r="165" spans="5:26" ht="12.75" x14ac:dyDescent="0.2">
      <c r="E165" s="117"/>
      <c r="F165" s="117"/>
      <c r="O165" s="58"/>
      <c r="P165" s="58"/>
      <c r="R165" s="58"/>
      <c r="Z165" s="58"/>
    </row>
    <row r="166" spans="5:26" ht="12.75" x14ac:dyDescent="0.2">
      <c r="E166" s="117"/>
      <c r="F166" s="117"/>
      <c r="O166" s="58"/>
      <c r="P166" s="58"/>
      <c r="R166" s="58"/>
      <c r="Z166" s="58"/>
    </row>
    <row r="167" spans="5:26" ht="12.75" x14ac:dyDescent="0.2">
      <c r="E167" s="117"/>
      <c r="F167" s="117"/>
      <c r="O167" s="58"/>
      <c r="P167" s="58"/>
      <c r="R167" s="58"/>
      <c r="Z167" s="58"/>
    </row>
    <row r="168" spans="5:26" ht="12.75" x14ac:dyDescent="0.2">
      <c r="E168" s="117"/>
      <c r="F168" s="117"/>
      <c r="O168" s="58"/>
      <c r="P168" s="58"/>
      <c r="R168" s="58"/>
      <c r="Z168" s="58"/>
    </row>
    <row r="169" spans="5:26" ht="12.75" x14ac:dyDescent="0.2">
      <c r="E169" s="117"/>
      <c r="F169" s="117"/>
      <c r="O169" s="58"/>
      <c r="P169" s="58"/>
      <c r="R169" s="58"/>
      <c r="Z169" s="58"/>
    </row>
    <row r="170" spans="5:26" ht="12.75" x14ac:dyDescent="0.2">
      <c r="E170" s="117"/>
      <c r="F170" s="117"/>
      <c r="O170" s="58"/>
      <c r="P170" s="58"/>
      <c r="R170" s="58"/>
      <c r="Z170" s="58"/>
    </row>
    <row r="171" spans="5:26" ht="12.75" x14ac:dyDescent="0.2">
      <c r="E171" s="117"/>
      <c r="F171" s="117"/>
      <c r="O171" s="58"/>
      <c r="P171" s="58"/>
      <c r="R171" s="58"/>
      <c r="Z171" s="58"/>
    </row>
    <row r="172" spans="5:26" ht="12.75" x14ac:dyDescent="0.2">
      <c r="E172" s="117"/>
      <c r="F172" s="117"/>
      <c r="O172" s="58"/>
      <c r="P172" s="58"/>
      <c r="R172" s="58"/>
      <c r="Z172" s="58"/>
    </row>
    <row r="173" spans="5:26" ht="12.75" x14ac:dyDescent="0.2">
      <c r="E173" s="117"/>
      <c r="F173" s="117"/>
      <c r="O173" s="58"/>
      <c r="P173" s="58"/>
      <c r="R173" s="58"/>
      <c r="Z173" s="58"/>
    </row>
    <row r="174" spans="5:26" ht="12.75" x14ac:dyDescent="0.2">
      <c r="E174" s="117"/>
      <c r="F174" s="117"/>
      <c r="O174" s="58"/>
      <c r="P174" s="58"/>
      <c r="R174" s="58"/>
      <c r="Z174" s="58"/>
    </row>
    <row r="175" spans="5:26" ht="12.75" x14ac:dyDescent="0.2">
      <c r="E175" s="117"/>
      <c r="F175" s="117"/>
      <c r="O175" s="58"/>
      <c r="P175" s="58"/>
      <c r="R175" s="58"/>
      <c r="Z175" s="58"/>
    </row>
    <row r="176" spans="5:26" ht="12.75" x14ac:dyDescent="0.2">
      <c r="E176" s="117"/>
      <c r="F176" s="117"/>
      <c r="O176" s="58"/>
      <c r="P176" s="58"/>
      <c r="R176" s="58"/>
      <c r="Z176" s="58"/>
    </row>
    <row r="177" spans="5:26" ht="12.75" x14ac:dyDescent="0.2">
      <c r="E177" s="117"/>
      <c r="F177" s="117"/>
      <c r="O177" s="58"/>
      <c r="P177" s="58"/>
      <c r="R177" s="58"/>
      <c r="Z177" s="58"/>
    </row>
    <row r="178" spans="5:26" ht="12.75" x14ac:dyDescent="0.2">
      <c r="E178" s="117"/>
      <c r="F178" s="117"/>
      <c r="O178" s="58"/>
      <c r="P178" s="58"/>
      <c r="R178" s="58"/>
      <c r="Z178" s="58"/>
    </row>
    <row r="179" spans="5:26" ht="12.75" x14ac:dyDescent="0.2">
      <c r="E179" s="117"/>
      <c r="F179" s="117"/>
      <c r="O179" s="58"/>
      <c r="P179" s="58"/>
      <c r="R179" s="58"/>
      <c r="Z179" s="58"/>
    </row>
    <row r="180" spans="5:26" ht="12.75" x14ac:dyDescent="0.2">
      <c r="E180" s="117"/>
      <c r="F180" s="117"/>
      <c r="O180" s="58"/>
      <c r="P180" s="58"/>
      <c r="R180" s="58"/>
      <c r="Z180" s="58"/>
    </row>
    <row r="181" spans="5:26" ht="12.75" x14ac:dyDescent="0.2">
      <c r="E181" s="117"/>
      <c r="F181" s="117"/>
      <c r="O181" s="58"/>
      <c r="P181" s="58"/>
      <c r="R181" s="58"/>
      <c r="Z181" s="58"/>
    </row>
    <row r="182" spans="5:26" ht="12.75" x14ac:dyDescent="0.2">
      <c r="E182" s="117"/>
      <c r="F182" s="117"/>
      <c r="O182" s="58"/>
      <c r="P182" s="58"/>
      <c r="R182" s="58"/>
      <c r="Z182" s="58"/>
    </row>
    <row r="183" spans="5:26" ht="12.75" x14ac:dyDescent="0.2">
      <c r="E183" s="117"/>
      <c r="F183" s="117"/>
      <c r="O183" s="58"/>
      <c r="P183" s="58"/>
      <c r="R183" s="58"/>
      <c r="Z183" s="58"/>
    </row>
    <row r="184" spans="5:26" ht="12.75" x14ac:dyDescent="0.2">
      <c r="E184" s="117"/>
      <c r="F184" s="117"/>
      <c r="O184" s="58"/>
      <c r="P184" s="58"/>
      <c r="R184" s="58"/>
      <c r="Z184" s="58"/>
    </row>
    <row r="185" spans="5:26" ht="12.75" x14ac:dyDescent="0.2">
      <c r="E185" s="117"/>
      <c r="F185" s="117"/>
      <c r="O185" s="58"/>
      <c r="P185" s="58"/>
      <c r="R185" s="58"/>
      <c r="Z185" s="58"/>
    </row>
    <row r="186" spans="5:26" ht="12.75" x14ac:dyDescent="0.2">
      <c r="E186" s="117"/>
      <c r="F186" s="117"/>
      <c r="O186" s="58"/>
      <c r="P186" s="58"/>
      <c r="R186" s="58"/>
      <c r="Z186" s="58"/>
    </row>
    <row r="187" spans="5:26" ht="12.75" x14ac:dyDescent="0.2">
      <c r="E187" s="117"/>
      <c r="F187" s="117"/>
      <c r="O187" s="58"/>
      <c r="P187" s="58"/>
      <c r="R187" s="58"/>
      <c r="Z187" s="58"/>
    </row>
    <row r="188" spans="5:26" ht="12.75" x14ac:dyDescent="0.2">
      <c r="E188" s="117"/>
      <c r="F188" s="117"/>
      <c r="O188" s="58"/>
      <c r="P188" s="58"/>
      <c r="R188" s="58"/>
      <c r="Z188" s="58"/>
    </row>
    <row r="189" spans="5:26" ht="12.75" x14ac:dyDescent="0.2">
      <c r="E189" s="117"/>
      <c r="F189" s="117"/>
      <c r="O189" s="58"/>
      <c r="P189" s="58"/>
      <c r="R189" s="58"/>
      <c r="Z189" s="58"/>
    </row>
    <row r="190" spans="5:26" ht="12.75" x14ac:dyDescent="0.2">
      <c r="E190" s="117"/>
      <c r="F190" s="117"/>
      <c r="O190" s="58"/>
      <c r="P190" s="58"/>
      <c r="R190" s="58"/>
      <c r="Z190" s="58"/>
    </row>
    <row r="191" spans="5:26" ht="12.75" x14ac:dyDescent="0.2">
      <c r="E191" s="117"/>
      <c r="F191" s="117"/>
      <c r="O191" s="58"/>
      <c r="P191" s="58"/>
      <c r="R191" s="58"/>
      <c r="Z191" s="58"/>
    </row>
    <row r="192" spans="5:26" ht="12.75" x14ac:dyDescent="0.2">
      <c r="E192" s="117"/>
      <c r="F192" s="117"/>
      <c r="O192" s="58"/>
      <c r="P192" s="58"/>
      <c r="R192" s="58"/>
      <c r="Z192" s="58"/>
    </row>
    <row r="193" spans="5:26" ht="12.75" x14ac:dyDescent="0.2">
      <c r="E193" s="117"/>
      <c r="F193" s="117"/>
      <c r="O193" s="58"/>
      <c r="P193" s="58"/>
      <c r="R193" s="58"/>
      <c r="Z193" s="58"/>
    </row>
    <row r="194" spans="5:26" ht="12.75" x14ac:dyDescent="0.2">
      <c r="E194" s="117"/>
      <c r="F194" s="117"/>
      <c r="O194" s="58"/>
      <c r="P194" s="58"/>
      <c r="R194" s="58"/>
      <c r="Z194" s="58"/>
    </row>
    <row r="195" spans="5:26" ht="12.75" x14ac:dyDescent="0.2">
      <c r="E195" s="117"/>
      <c r="F195" s="117"/>
      <c r="O195" s="58"/>
      <c r="P195" s="58"/>
      <c r="R195" s="58"/>
      <c r="Z195" s="58"/>
    </row>
    <row r="196" spans="5:26" ht="12.75" x14ac:dyDescent="0.2">
      <c r="E196" s="117"/>
      <c r="F196" s="117"/>
      <c r="O196" s="58"/>
      <c r="P196" s="58"/>
      <c r="R196" s="58"/>
      <c r="Z196" s="58"/>
    </row>
    <row r="197" spans="5:26" ht="12.75" x14ac:dyDescent="0.2">
      <c r="E197" s="117"/>
      <c r="F197" s="117"/>
      <c r="O197" s="58"/>
      <c r="P197" s="58"/>
      <c r="R197" s="58"/>
      <c r="Z197" s="58"/>
    </row>
    <row r="198" spans="5:26" ht="12.75" x14ac:dyDescent="0.2">
      <c r="E198" s="117"/>
      <c r="F198" s="117"/>
      <c r="O198" s="58"/>
      <c r="P198" s="58"/>
      <c r="R198" s="58"/>
      <c r="Z198" s="58"/>
    </row>
    <row r="199" spans="5:26" ht="12.75" x14ac:dyDescent="0.2">
      <c r="E199" s="117"/>
      <c r="F199" s="117"/>
      <c r="O199" s="58"/>
      <c r="P199" s="58"/>
      <c r="R199" s="58"/>
      <c r="Z199" s="58"/>
    </row>
    <row r="200" spans="5:26" ht="12.75" x14ac:dyDescent="0.2">
      <c r="E200" s="117"/>
      <c r="F200" s="117"/>
      <c r="O200" s="58"/>
      <c r="P200" s="58"/>
      <c r="R200" s="58"/>
      <c r="Z200" s="58"/>
    </row>
    <row r="201" spans="5:26" ht="12.75" x14ac:dyDescent="0.2">
      <c r="E201" s="117"/>
      <c r="F201" s="117"/>
      <c r="O201" s="58"/>
      <c r="P201" s="58"/>
      <c r="R201" s="58"/>
      <c r="Z201" s="58"/>
    </row>
    <row r="202" spans="5:26" ht="12.75" x14ac:dyDescent="0.2">
      <c r="E202" s="117"/>
      <c r="F202" s="117"/>
      <c r="O202" s="58"/>
      <c r="P202" s="58"/>
      <c r="R202" s="58"/>
      <c r="Z202" s="58"/>
    </row>
    <row r="203" spans="5:26" ht="12.75" x14ac:dyDescent="0.2">
      <c r="E203" s="117"/>
      <c r="F203" s="117"/>
      <c r="O203" s="58"/>
      <c r="P203" s="58"/>
      <c r="R203" s="58"/>
      <c r="Z203" s="58"/>
    </row>
    <row r="204" spans="5:26" ht="12.75" x14ac:dyDescent="0.2">
      <c r="E204" s="117"/>
      <c r="F204" s="117"/>
      <c r="O204" s="58"/>
      <c r="P204" s="58"/>
      <c r="R204" s="58"/>
      <c r="Z204" s="58"/>
    </row>
    <row r="205" spans="5:26" ht="12.75" x14ac:dyDescent="0.2">
      <c r="E205" s="117"/>
      <c r="F205" s="117"/>
      <c r="O205" s="58"/>
      <c r="P205" s="58"/>
      <c r="R205" s="58"/>
      <c r="Z205" s="58"/>
    </row>
    <row r="206" spans="5:26" ht="12.75" x14ac:dyDescent="0.2">
      <c r="E206" s="117"/>
      <c r="F206" s="117"/>
      <c r="O206" s="58"/>
      <c r="P206" s="58"/>
      <c r="R206" s="58"/>
      <c r="Z206" s="58"/>
    </row>
    <row r="207" spans="5:26" ht="12.75" x14ac:dyDescent="0.2">
      <c r="E207" s="117"/>
      <c r="F207" s="117"/>
      <c r="O207" s="58"/>
      <c r="P207" s="58"/>
      <c r="R207" s="58"/>
      <c r="Z207" s="58"/>
    </row>
    <row r="208" spans="5:26" ht="12.75" x14ac:dyDescent="0.2">
      <c r="E208" s="117"/>
      <c r="F208" s="117"/>
      <c r="O208" s="58"/>
      <c r="P208" s="58"/>
      <c r="R208" s="58"/>
      <c r="Z208" s="58"/>
    </row>
    <row r="209" spans="5:26" ht="12.75" x14ac:dyDescent="0.2">
      <c r="E209" s="117"/>
      <c r="F209" s="117"/>
      <c r="O209" s="58"/>
      <c r="P209" s="58"/>
      <c r="R209" s="58"/>
      <c r="Z209" s="58"/>
    </row>
    <row r="210" spans="5:26" ht="12.75" x14ac:dyDescent="0.2">
      <c r="E210" s="117"/>
      <c r="F210" s="117"/>
      <c r="O210" s="58"/>
      <c r="P210" s="58"/>
      <c r="R210" s="58"/>
      <c r="Z210" s="58"/>
    </row>
    <row r="211" spans="5:26" ht="12.75" x14ac:dyDescent="0.2">
      <c r="E211" s="117"/>
      <c r="F211" s="117"/>
      <c r="O211" s="58"/>
      <c r="P211" s="58"/>
      <c r="R211" s="58"/>
      <c r="Z211" s="58"/>
    </row>
    <row r="212" spans="5:26" ht="12.75" x14ac:dyDescent="0.2">
      <c r="E212" s="117"/>
      <c r="F212" s="117"/>
      <c r="O212" s="58"/>
      <c r="P212" s="58"/>
      <c r="R212" s="58"/>
      <c r="Z212" s="58"/>
    </row>
    <row r="213" spans="5:26" ht="12.75" x14ac:dyDescent="0.2">
      <c r="E213" s="117"/>
      <c r="F213" s="117"/>
      <c r="O213" s="58"/>
      <c r="P213" s="58"/>
      <c r="R213" s="58"/>
      <c r="Z213" s="58"/>
    </row>
    <row r="214" spans="5:26" ht="12.75" x14ac:dyDescent="0.2">
      <c r="E214" s="117"/>
      <c r="F214" s="117"/>
      <c r="O214" s="58"/>
      <c r="P214" s="58"/>
      <c r="R214" s="58"/>
      <c r="Z214" s="58"/>
    </row>
    <row r="215" spans="5:26" ht="12.75" x14ac:dyDescent="0.2">
      <c r="E215" s="117"/>
      <c r="F215" s="117"/>
      <c r="O215" s="58"/>
      <c r="P215" s="58"/>
      <c r="R215" s="58"/>
      <c r="Z215" s="58"/>
    </row>
    <row r="216" spans="5:26" ht="12.75" x14ac:dyDescent="0.2">
      <c r="E216" s="117"/>
      <c r="F216" s="117"/>
      <c r="O216" s="58"/>
      <c r="P216" s="58"/>
      <c r="R216" s="58"/>
      <c r="Z216" s="58"/>
    </row>
    <row r="217" spans="5:26" ht="12.75" x14ac:dyDescent="0.2">
      <c r="E217" s="117"/>
      <c r="F217" s="117"/>
      <c r="O217" s="58"/>
      <c r="P217" s="58"/>
      <c r="R217" s="58"/>
      <c r="Z217" s="58"/>
    </row>
    <row r="218" spans="5:26" ht="12.75" x14ac:dyDescent="0.2">
      <c r="E218" s="117"/>
      <c r="F218" s="117"/>
      <c r="O218" s="58"/>
      <c r="P218" s="58"/>
      <c r="R218" s="58"/>
      <c r="Z218" s="58"/>
    </row>
    <row r="219" spans="5:26" ht="12.75" x14ac:dyDescent="0.2">
      <c r="E219" s="117"/>
      <c r="F219" s="117"/>
      <c r="O219" s="58"/>
      <c r="P219" s="58"/>
      <c r="R219" s="58"/>
      <c r="Z219" s="58"/>
    </row>
    <row r="220" spans="5:26" ht="12.75" x14ac:dyDescent="0.2">
      <c r="E220" s="117"/>
      <c r="F220" s="117"/>
      <c r="O220" s="58"/>
      <c r="P220" s="58"/>
      <c r="R220" s="58"/>
      <c r="Z220" s="58"/>
    </row>
    <row r="221" spans="5:26" ht="12.75" x14ac:dyDescent="0.2">
      <c r="E221" s="117"/>
      <c r="F221" s="117"/>
      <c r="O221" s="58"/>
      <c r="P221" s="58"/>
      <c r="R221" s="58"/>
      <c r="Z221" s="58"/>
    </row>
    <row r="222" spans="5:26" ht="12.75" x14ac:dyDescent="0.2">
      <c r="E222" s="117"/>
      <c r="F222" s="117"/>
      <c r="O222" s="58"/>
      <c r="P222" s="58"/>
      <c r="R222" s="58"/>
      <c r="Z222" s="58"/>
    </row>
    <row r="223" spans="5:26" ht="12.75" x14ac:dyDescent="0.2">
      <c r="E223" s="117"/>
      <c r="F223" s="117"/>
      <c r="O223" s="58"/>
      <c r="P223" s="58"/>
      <c r="R223" s="58"/>
      <c r="Z223" s="58"/>
    </row>
    <row r="224" spans="5:26" ht="12.75" x14ac:dyDescent="0.2">
      <c r="E224" s="117"/>
      <c r="F224" s="117"/>
      <c r="O224" s="58"/>
      <c r="P224" s="58"/>
      <c r="R224" s="58"/>
      <c r="Z224" s="58"/>
    </row>
    <row r="225" spans="5:26" ht="12.75" x14ac:dyDescent="0.2">
      <c r="E225" s="117"/>
      <c r="F225" s="117"/>
      <c r="O225" s="58"/>
      <c r="P225" s="58"/>
      <c r="R225" s="58"/>
      <c r="Z225" s="58"/>
    </row>
    <row r="226" spans="5:26" ht="12.75" x14ac:dyDescent="0.2">
      <c r="E226" s="117"/>
      <c r="F226" s="117"/>
      <c r="O226" s="58"/>
      <c r="P226" s="58"/>
      <c r="R226" s="58"/>
      <c r="Z226" s="58"/>
    </row>
    <row r="227" spans="5:26" ht="12.75" x14ac:dyDescent="0.2">
      <c r="E227" s="117"/>
      <c r="F227" s="117"/>
      <c r="O227" s="58"/>
      <c r="P227" s="58"/>
      <c r="R227" s="58"/>
      <c r="Z227" s="58"/>
    </row>
    <row r="228" spans="5:26" ht="12.75" x14ac:dyDescent="0.2">
      <c r="E228" s="117"/>
      <c r="F228" s="117"/>
      <c r="O228" s="58"/>
      <c r="P228" s="58"/>
      <c r="R228" s="58"/>
      <c r="Z228" s="58"/>
    </row>
    <row r="229" spans="5:26" ht="12.75" x14ac:dyDescent="0.2">
      <c r="E229" s="117"/>
      <c r="F229" s="117"/>
      <c r="O229" s="58"/>
      <c r="P229" s="58"/>
      <c r="R229" s="58"/>
      <c r="Z229" s="58"/>
    </row>
    <row r="230" spans="5:26" ht="12.75" x14ac:dyDescent="0.2">
      <c r="E230" s="117"/>
      <c r="F230" s="117"/>
      <c r="O230" s="58"/>
      <c r="P230" s="58"/>
      <c r="R230" s="58"/>
      <c r="Z230" s="58"/>
    </row>
    <row r="231" spans="5:26" ht="12.75" x14ac:dyDescent="0.2">
      <c r="E231" s="117"/>
      <c r="F231" s="117"/>
      <c r="O231" s="58"/>
      <c r="P231" s="58"/>
      <c r="R231" s="58"/>
      <c r="Z231" s="58"/>
    </row>
    <row r="232" spans="5:26" ht="12.75" x14ac:dyDescent="0.2">
      <c r="E232" s="117"/>
      <c r="F232" s="117"/>
      <c r="O232" s="58"/>
      <c r="P232" s="58"/>
      <c r="R232" s="58"/>
      <c r="Z232" s="58"/>
    </row>
    <row r="233" spans="5:26" ht="12.75" x14ac:dyDescent="0.2">
      <c r="E233" s="117"/>
      <c r="F233" s="117"/>
      <c r="O233" s="58"/>
      <c r="P233" s="58"/>
      <c r="R233" s="58"/>
      <c r="Z233" s="58"/>
    </row>
    <row r="234" spans="5:26" ht="12.75" x14ac:dyDescent="0.2">
      <c r="E234" s="117"/>
      <c r="F234" s="117"/>
      <c r="O234" s="58"/>
      <c r="P234" s="58"/>
      <c r="R234" s="58"/>
      <c r="Z234" s="58"/>
    </row>
    <row r="235" spans="5:26" ht="12.75" x14ac:dyDescent="0.2">
      <c r="E235" s="117"/>
      <c r="F235" s="117"/>
      <c r="O235" s="58"/>
      <c r="P235" s="58"/>
      <c r="R235" s="58"/>
      <c r="Z235" s="58"/>
    </row>
    <row r="236" spans="5:26" ht="12.75" x14ac:dyDescent="0.2">
      <c r="E236" s="117"/>
      <c r="F236" s="117"/>
      <c r="O236" s="58"/>
      <c r="P236" s="58"/>
      <c r="R236" s="58"/>
      <c r="Z236" s="58"/>
    </row>
    <row r="237" spans="5:26" ht="12.75" x14ac:dyDescent="0.2">
      <c r="E237" s="117"/>
      <c r="F237" s="117"/>
      <c r="O237" s="58"/>
      <c r="P237" s="58"/>
      <c r="R237" s="58"/>
      <c r="Z237" s="58"/>
    </row>
    <row r="238" spans="5:26" ht="12.75" x14ac:dyDescent="0.2">
      <c r="E238" s="117"/>
      <c r="F238" s="117"/>
      <c r="O238" s="58"/>
      <c r="P238" s="58"/>
      <c r="R238" s="58"/>
      <c r="Z238" s="58"/>
    </row>
    <row r="239" spans="5:26" ht="12.75" x14ac:dyDescent="0.2">
      <c r="E239" s="117"/>
      <c r="F239" s="117"/>
      <c r="O239" s="58"/>
      <c r="P239" s="58"/>
      <c r="R239" s="58"/>
      <c r="Z239" s="58"/>
    </row>
    <row r="240" spans="5:26" ht="12.75" x14ac:dyDescent="0.2">
      <c r="E240" s="117"/>
      <c r="F240" s="117"/>
      <c r="O240" s="58"/>
      <c r="P240" s="58"/>
      <c r="R240" s="58"/>
      <c r="Z240" s="58"/>
    </row>
    <row r="241" spans="5:26" ht="12.75" x14ac:dyDescent="0.2">
      <c r="E241" s="117"/>
      <c r="F241" s="117"/>
      <c r="O241" s="58"/>
      <c r="P241" s="58"/>
      <c r="R241" s="58"/>
      <c r="Z241" s="58"/>
    </row>
    <row r="242" spans="5:26" ht="12.75" x14ac:dyDescent="0.2">
      <c r="E242" s="117"/>
      <c r="F242" s="117"/>
      <c r="O242" s="58"/>
      <c r="P242" s="58"/>
      <c r="R242" s="58"/>
      <c r="Z242" s="58"/>
    </row>
    <row r="243" spans="5:26" ht="12.75" x14ac:dyDescent="0.2">
      <c r="E243" s="117"/>
      <c r="F243" s="117"/>
      <c r="O243" s="58"/>
      <c r="P243" s="58"/>
      <c r="R243" s="58"/>
      <c r="Z243" s="58"/>
    </row>
    <row r="244" spans="5:26" ht="12.75" x14ac:dyDescent="0.2">
      <c r="E244" s="117"/>
      <c r="F244" s="117"/>
      <c r="O244" s="58"/>
      <c r="P244" s="58"/>
      <c r="R244" s="58"/>
      <c r="Z244" s="58"/>
    </row>
    <row r="245" spans="5:26" ht="12.75" x14ac:dyDescent="0.2">
      <c r="E245" s="117"/>
      <c r="F245" s="117"/>
      <c r="O245" s="58"/>
      <c r="P245" s="58"/>
      <c r="R245" s="58"/>
      <c r="Z245" s="58"/>
    </row>
    <row r="246" spans="5:26" ht="12.75" x14ac:dyDescent="0.2">
      <c r="E246" s="117"/>
      <c r="F246" s="117"/>
      <c r="O246" s="58"/>
      <c r="P246" s="58"/>
      <c r="R246" s="58"/>
      <c r="Z246" s="58"/>
    </row>
    <row r="247" spans="5:26" ht="12.75" x14ac:dyDescent="0.2">
      <c r="E247" s="117"/>
      <c r="F247" s="117"/>
      <c r="O247" s="58"/>
      <c r="P247" s="58"/>
      <c r="R247" s="58"/>
      <c r="Z247" s="58"/>
    </row>
    <row r="248" spans="5:26" ht="12.75" x14ac:dyDescent="0.2">
      <c r="E248" s="117"/>
      <c r="F248" s="117"/>
      <c r="O248" s="58"/>
      <c r="P248" s="58"/>
      <c r="R248" s="58"/>
      <c r="Z248" s="58"/>
    </row>
    <row r="249" spans="5:26" ht="12.75" x14ac:dyDescent="0.2">
      <c r="E249" s="117"/>
      <c r="F249" s="117"/>
      <c r="O249" s="58"/>
      <c r="P249" s="58"/>
      <c r="R249" s="58"/>
      <c r="Z249" s="58"/>
    </row>
    <row r="250" spans="5:26" ht="12.75" x14ac:dyDescent="0.2">
      <c r="E250" s="117"/>
      <c r="F250" s="117"/>
      <c r="O250" s="58"/>
      <c r="P250" s="58"/>
      <c r="R250" s="58"/>
      <c r="Z250" s="58"/>
    </row>
    <row r="251" spans="5:26" ht="12.75" x14ac:dyDescent="0.2">
      <c r="E251" s="117"/>
      <c r="F251" s="117"/>
      <c r="O251" s="58"/>
      <c r="P251" s="58"/>
      <c r="R251" s="58"/>
      <c r="Z251" s="58"/>
    </row>
    <row r="252" spans="5:26" ht="12.75" x14ac:dyDescent="0.2">
      <c r="E252" s="117"/>
      <c r="F252" s="117"/>
      <c r="O252" s="58"/>
      <c r="P252" s="58"/>
      <c r="R252" s="58"/>
      <c r="Z252" s="58"/>
    </row>
    <row r="253" spans="5:26" ht="12.75" x14ac:dyDescent="0.2">
      <c r="E253" s="117"/>
      <c r="F253" s="117"/>
      <c r="O253" s="58"/>
      <c r="P253" s="58"/>
      <c r="R253" s="58"/>
      <c r="Z253" s="58"/>
    </row>
    <row r="254" spans="5:26" ht="12.75" x14ac:dyDescent="0.2">
      <c r="E254" s="117"/>
      <c r="F254" s="117"/>
      <c r="O254" s="58"/>
      <c r="P254" s="58"/>
      <c r="R254" s="58"/>
      <c r="Z254" s="58"/>
    </row>
    <row r="255" spans="5:26" ht="12.75" x14ac:dyDescent="0.2">
      <c r="E255" s="117"/>
      <c r="F255" s="117"/>
      <c r="O255" s="58"/>
      <c r="P255" s="58"/>
      <c r="R255" s="58"/>
      <c r="Z255" s="58"/>
    </row>
    <row r="256" spans="5:26" ht="12.75" x14ac:dyDescent="0.2">
      <c r="E256" s="117"/>
      <c r="F256" s="117"/>
      <c r="O256" s="58"/>
      <c r="P256" s="58"/>
      <c r="R256" s="58"/>
      <c r="Z256" s="58"/>
    </row>
    <row r="257" spans="5:26" ht="12.75" x14ac:dyDescent="0.2">
      <c r="E257" s="117"/>
      <c r="F257" s="117"/>
      <c r="O257" s="58"/>
      <c r="P257" s="58"/>
      <c r="R257" s="58"/>
      <c r="Z257" s="58"/>
    </row>
    <row r="258" spans="5:26" ht="12.75" x14ac:dyDescent="0.2">
      <c r="E258" s="117"/>
      <c r="F258" s="117"/>
      <c r="O258" s="58"/>
      <c r="P258" s="58"/>
      <c r="R258" s="58"/>
      <c r="Z258" s="58"/>
    </row>
    <row r="259" spans="5:26" ht="12.75" x14ac:dyDescent="0.2">
      <c r="E259" s="117"/>
      <c r="F259" s="117"/>
      <c r="O259" s="58"/>
      <c r="P259" s="58"/>
      <c r="R259" s="58"/>
      <c r="Z259" s="58"/>
    </row>
    <row r="260" spans="5:26" ht="12.75" x14ac:dyDescent="0.2">
      <c r="E260" s="117"/>
      <c r="F260" s="117"/>
      <c r="O260" s="58"/>
      <c r="P260" s="58"/>
      <c r="R260" s="58"/>
      <c r="Z260" s="58"/>
    </row>
    <row r="261" spans="5:26" ht="12.75" x14ac:dyDescent="0.2">
      <c r="E261" s="117"/>
      <c r="F261" s="117"/>
      <c r="O261" s="58"/>
      <c r="P261" s="58"/>
      <c r="R261" s="58"/>
      <c r="Z261" s="58"/>
    </row>
    <row r="262" spans="5:26" ht="12.75" x14ac:dyDescent="0.2">
      <c r="E262" s="117"/>
      <c r="F262" s="117"/>
      <c r="O262" s="58"/>
      <c r="P262" s="58"/>
      <c r="R262" s="58"/>
      <c r="Z262" s="58"/>
    </row>
    <row r="263" spans="5:26" ht="12.75" x14ac:dyDescent="0.2">
      <c r="E263" s="117"/>
      <c r="F263" s="117"/>
      <c r="O263" s="58"/>
      <c r="P263" s="58"/>
      <c r="R263" s="58"/>
      <c r="Z263" s="58"/>
    </row>
    <row r="264" spans="5:26" ht="12.75" x14ac:dyDescent="0.2">
      <c r="E264" s="117"/>
      <c r="F264" s="117"/>
      <c r="O264" s="58"/>
      <c r="P264" s="58"/>
      <c r="R264" s="58"/>
      <c r="Z264" s="58"/>
    </row>
    <row r="265" spans="5:26" ht="12.75" x14ac:dyDescent="0.2">
      <c r="E265" s="117"/>
      <c r="F265" s="117"/>
      <c r="O265" s="58"/>
      <c r="P265" s="58"/>
      <c r="R265" s="58"/>
      <c r="Z265" s="58"/>
    </row>
    <row r="266" spans="5:26" ht="12.75" x14ac:dyDescent="0.2">
      <c r="E266" s="117"/>
      <c r="F266" s="117"/>
      <c r="O266" s="58"/>
      <c r="P266" s="58"/>
      <c r="R266" s="58"/>
      <c r="Z266" s="58"/>
    </row>
    <row r="267" spans="5:26" ht="12.75" x14ac:dyDescent="0.2">
      <c r="E267" s="117"/>
      <c r="F267" s="117"/>
      <c r="O267" s="58"/>
      <c r="P267" s="58"/>
      <c r="R267" s="58"/>
      <c r="Z267" s="58"/>
    </row>
    <row r="268" spans="5:26" ht="12.75" x14ac:dyDescent="0.2">
      <c r="E268" s="117"/>
      <c r="F268" s="117"/>
      <c r="O268" s="58"/>
      <c r="P268" s="58"/>
      <c r="R268" s="58"/>
      <c r="Z268" s="58"/>
    </row>
    <row r="269" spans="5:26" ht="12.75" x14ac:dyDescent="0.2">
      <c r="E269" s="117"/>
      <c r="F269" s="117"/>
      <c r="O269" s="58"/>
      <c r="P269" s="58"/>
      <c r="R269" s="58"/>
      <c r="Z269" s="58"/>
    </row>
    <row r="270" spans="5:26" ht="12.75" x14ac:dyDescent="0.2">
      <c r="E270" s="117"/>
      <c r="F270" s="117"/>
      <c r="O270" s="58"/>
      <c r="P270" s="58"/>
      <c r="R270" s="58"/>
      <c r="Z270" s="58"/>
    </row>
    <row r="271" spans="5:26" ht="12.75" x14ac:dyDescent="0.2">
      <c r="E271" s="117"/>
      <c r="F271" s="117"/>
      <c r="O271" s="58"/>
      <c r="P271" s="58"/>
      <c r="R271" s="58"/>
      <c r="Z271" s="58"/>
    </row>
    <row r="272" spans="5:26" ht="12.75" x14ac:dyDescent="0.2">
      <c r="E272" s="117"/>
      <c r="F272" s="117"/>
      <c r="O272" s="58"/>
      <c r="P272" s="58"/>
      <c r="R272" s="58"/>
      <c r="Z272" s="58"/>
    </row>
    <row r="273" spans="5:26" ht="12.75" x14ac:dyDescent="0.2">
      <c r="E273" s="117"/>
      <c r="F273" s="117"/>
      <c r="O273" s="58"/>
      <c r="P273" s="58"/>
      <c r="R273" s="58"/>
      <c r="Z273" s="58"/>
    </row>
    <row r="274" spans="5:26" ht="12.75" x14ac:dyDescent="0.2">
      <c r="E274" s="117"/>
      <c r="F274" s="117"/>
      <c r="O274" s="58"/>
      <c r="P274" s="58"/>
      <c r="R274" s="58"/>
      <c r="Z274" s="58"/>
    </row>
    <row r="275" spans="5:26" ht="12.75" x14ac:dyDescent="0.2">
      <c r="E275" s="117"/>
      <c r="F275" s="117"/>
      <c r="O275" s="58"/>
      <c r="P275" s="58"/>
      <c r="R275" s="58"/>
      <c r="Z275" s="58"/>
    </row>
    <row r="276" spans="5:26" ht="12.75" x14ac:dyDescent="0.2">
      <c r="E276" s="117"/>
      <c r="F276" s="117"/>
      <c r="O276" s="58"/>
      <c r="P276" s="58"/>
      <c r="R276" s="58"/>
      <c r="Z276" s="58"/>
    </row>
    <row r="277" spans="5:26" ht="12.75" x14ac:dyDescent="0.2">
      <c r="E277" s="117"/>
      <c r="F277" s="117"/>
      <c r="O277" s="58"/>
      <c r="P277" s="58"/>
      <c r="R277" s="58"/>
      <c r="Z277" s="58"/>
    </row>
    <row r="278" spans="5:26" ht="12.75" x14ac:dyDescent="0.2">
      <c r="E278" s="117"/>
      <c r="F278" s="117"/>
      <c r="O278" s="58"/>
      <c r="P278" s="58"/>
      <c r="R278" s="58"/>
      <c r="Z278" s="58"/>
    </row>
    <row r="279" spans="5:26" ht="12.75" x14ac:dyDescent="0.2">
      <c r="E279" s="117"/>
      <c r="F279" s="117"/>
      <c r="O279" s="58"/>
      <c r="P279" s="58"/>
      <c r="R279" s="58"/>
      <c r="Z279" s="58"/>
    </row>
    <row r="280" spans="5:26" ht="12.75" x14ac:dyDescent="0.2">
      <c r="E280" s="117"/>
      <c r="F280" s="117"/>
      <c r="O280" s="58"/>
      <c r="P280" s="58"/>
      <c r="R280" s="58"/>
      <c r="Z280" s="58"/>
    </row>
    <row r="281" spans="5:26" ht="12.75" x14ac:dyDescent="0.2">
      <c r="E281" s="117"/>
      <c r="F281" s="117"/>
      <c r="O281" s="58"/>
      <c r="P281" s="58"/>
      <c r="R281" s="58"/>
      <c r="Z281" s="58"/>
    </row>
    <row r="282" spans="5:26" ht="12.75" x14ac:dyDescent="0.2">
      <c r="E282" s="117"/>
      <c r="F282" s="117"/>
      <c r="O282" s="58"/>
      <c r="P282" s="58"/>
      <c r="R282" s="58"/>
      <c r="Z282" s="58"/>
    </row>
    <row r="283" spans="5:26" ht="12.75" x14ac:dyDescent="0.2">
      <c r="E283" s="117"/>
      <c r="F283" s="117"/>
      <c r="O283" s="58"/>
      <c r="P283" s="58"/>
      <c r="R283" s="58"/>
      <c r="Z283" s="58"/>
    </row>
    <row r="284" spans="5:26" ht="12.75" x14ac:dyDescent="0.2">
      <c r="E284" s="117"/>
      <c r="F284" s="117"/>
      <c r="O284" s="58"/>
      <c r="P284" s="58"/>
      <c r="R284" s="58"/>
      <c r="Z284" s="58"/>
    </row>
    <row r="285" spans="5:26" ht="12.75" x14ac:dyDescent="0.2">
      <c r="E285" s="117"/>
      <c r="F285" s="117"/>
      <c r="O285" s="58"/>
      <c r="P285" s="58"/>
      <c r="R285" s="58"/>
      <c r="Z285" s="58"/>
    </row>
    <row r="286" spans="5:26" ht="12.75" x14ac:dyDescent="0.2">
      <c r="E286" s="117"/>
      <c r="F286" s="117"/>
      <c r="O286" s="58"/>
      <c r="P286" s="58"/>
      <c r="R286" s="58"/>
      <c r="Z286" s="58"/>
    </row>
    <row r="287" spans="5:26" ht="12.75" x14ac:dyDescent="0.2">
      <c r="E287" s="117"/>
      <c r="F287" s="117"/>
      <c r="O287" s="58"/>
      <c r="P287" s="58"/>
      <c r="R287" s="58"/>
      <c r="Z287" s="58"/>
    </row>
    <row r="288" spans="5:26" ht="12.75" x14ac:dyDescent="0.2">
      <c r="E288" s="117"/>
      <c r="F288" s="117"/>
      <c r="O288" s="58"/>
      <c r="P288" s="58"/>
      <c r="R288" s="58"/>
      <c r="Z288" s="58"/>
    </row>
    <row r="289" spans="5:26" ht="12.75" x14ac:dyDescent="0.2">
      <c r="E289" s="117"/>
      <c r="F289" s="117"/>
      <c r="O289" s="58"/>
      <c r="P289" s="58"/>
      <c r="R289" s="58"/>
      <c r="Z289" s="58"/>
    </row>
    <row r="290" spans="5:26" ht="12.75" x14ac:dyDescent="0.2">
      <c r="E290" s="117"/>
      <c r="F290" s="117"/>
      <c r="O290" s="58"/>
      <c r="P290" s="58"/>
      <c r="R290" s="58"/>
      <c r="Z290" s="58"/>
    </row>
    <row r="291" spans="5:26" ht="12.75" x14ac:dyDescent="0.2">
      <c r="E291" s="117"/>
      <c r="F291" s="117"/>
      <c r="O291" s="58"/>
      <c r="P291" s="58"/>
      <c r="R291" s="58"/>
      <c r="Z291" s="58"/>
    </row>
    <row r="292" spans="5:26" ht="12.75" x14ac:dyDescent="0.2">
      <c r="E292" s="117"/>
      <c r="F292" s="117"/>
      <c r="O292" s="58"/>
      <c r="P292" s="58"/>
      <c r="R292" s="58"/>
      <c r="Z292" s="58"/>
    </row>
    <row r="293" spans="5:26" ht="12.75" x14ac:dyDescent="0.2">
      <c r="E293" s="117"/>
      <c r="F293" s="117"/>
      <c r="O293" s="58"/>
      <c r="P293" s="58"/>
      <c r="R293" s="58"/>
      <c r="Z293" s="58"/>
    </row>
    <row r="294" spans="5:26" ht="12.75" x14ac:dyDescent="0.2">
      <c r="E294" s="117"/>
      <c r="F294" s="117"/>
      <c r="O294" s="58"/>
      <c r="P294" s="58"/>
      <c r="R294" s="58"/>
      <c r="Z294" s="58"/>
    </row>
    <row r="295" spans="5:26" ht="12.75" x14ac:dyDescent="0.2">
      <c r="E295" s="117"/>
      <c r="F295" s="117"/>
      <c r="O295" s="58"/>
      <c r="P295" s="58"/>
      <c r="R295" s="58"/>
      <c r="Z295" s="58"/>
    </row>
    <row r="296" spans="5:26" ht="12.75" x14ac:dyDescent="0.2">
      <c r="E296" s="117"/>
      <c r="F296" s="117"/>
      <c r="O296" s="58"/>
      <c r="P296" s="58"/>
      <c r="R296" s="58"/>
      <c r="Z296" s="58"/>
    </row>
    <row r="297" spans="5:26" ht="12.75" x14ac:dyDescent="0.2">
      <c r="E297" s="117"/>
      <c r="F297" s="117"/>
      <c r="O297" s="58"/>
      <c r="P297" s="58"/>
      <c r="R297" s="58"/>
      <c r="Z297" s="58"/>
    </row>
    <row r="298" spans="5:26" ht="12.75" x14ac:dyDescent="0.2">
      <c r="E298" s="117"/>
      <c r="F298" s="117"/>
      <c r="O298" s="58"/>
      <c r="P298" s="58"/>
      <c r="R298" s="58"/>
      <c r="Z298" s="58"/>
    </row>
    <row r="299" spans="5:26" ht="12.75" x14ac:dyDescent="0.2">
      <c r="E299" s="117"/>
      <c r="F299" s="117"/>
      <c r="O299" s="58"/>
      <c r="P299" s="58"/>
      <c r="R299" s="58"/>
      <c r="Z299" s="58"/>
    </row>
    <row r="300" spans="5:26" ht="12.75" x14ac:dyDescent="0.2">
      <c r="E300" s="117"/>
      <c r="F300" s="117"/>
      <c r="O300" s="58"/>
      <c r="P300" s="58"/>
      <c r="R300" s="58"/>
      <c r="Z300" s="58"/>
    </row>
    <row r="301" spans="5:26" ht="12.75" x14ac:dyDescent="0.2">
      <c r="E301" s="117"/>
      <c r="F301" s="117"/>
      <c r="O301" s="58"/>
      <c r="P301" s="58"/>
      <c r="R301" s="58"/>
      <c r="Z301" s="58"/>
    </row>
    <row r="302" spans="5:26" ht="12.75" x14ac:dyDescent="0.2">
      <c r="E302" s="117"/>
      <c r="F302" s="117"/>
      <c r="O302" s="58"/>
      <c r="P302" s="58"/>
      <c r="R302" s="58"/>
      <c r="Z302" s="58"/>
    </row>
    <row r="303" spans="5:26" ht="12.75" x14ac:dyDescent="0.2">
      <c r="E303" s="117"/>
      <c r="F303" s="117"/>
      <c r="O303" s="58"/>
      <c r="P303" s="58"/>
      <c r="R303" s="58"/>
      <c r="Z303" s="58"/>
    </row>
    <row r="304" spans="5:26" ht="12.75" x14ac:dyDescent="0.2">
      <c r="E304" s="117"/>
      <c r="F304" s="117"/>
      <c r="O304" s="58"/>
      <c r="P304" s="58"/>
      <c r="R304" s="58"/>
      <c r="Z304" s="58"/>
    </row>
    <row r="305" spans="5:26" ht="12.75" x14ac:dyDescent="0.2">
      <c r="E305" s="117"/>
      <c r="F305" s="117"/>
      <c r="O305" s="58"/>
      <c r="P305" s="58"/>
      <c r="R305" s="58"/>
      <c r="Z305" s="58"/>
    </row>
    <row r="306" spans="5:26" ht="12.75" x14ac:dyDescent="0.2">
      <c r="E306" s="117"/>
      <c r="F306" s="117"/>
      <c r="O306" s="58"/>
      <c r="P306" s="58"/>
      <c r="R306" s="58"/>
      <c r="Z306" s="58"/>
    </row>
    <row r="307" spans="5:26" ht="12.75" x14ac:dyDescent="0.2">
      <c r="E307" s="117"/>
      <c r="F307" s="117"/>
      <c r="O307" s="58"/>
      <c r="P307" s="58"/>
      <c r="R307" s="58"/>
      <c r="Z307" s="58"/>
    </row>
    <row r="308" spans="5:26" ht="12.75" x14ac:dyDescent="0.2">
      <c r="E308" s="117"/>
      <c r="F308" s="117"/>
      <c r="O308" s="58"/>
      <c r="P308" s="58"/>
      <c r="R308" s="58"/>
      <c r="Z308" s="58"/>
    </row>
    <row r="309" spans="5:26" ht="12.75" x14ac:dyDescent="0.2">
      <c r="E309" s="117"/>
      <c r="F309" s="117"/>
      <c r="O309" s="58"/>
      <c r="P309" s="58"/>
      <c r="R309" s="58"/>
      <c r="Z309" s="58"/>
    </row>
    <row r="310" spans="5:26" ht="12.75" x14ac:dyDescent="0.2">
      <c r="E310" s="117"/>
      <c r="F310" s="117"/>
      <c r="O310" s="58"/>
      <c r="P310" s="58"/>
      <c r="R310" s="58"/>
      <c r="Z310" s="58"/>
    </row>
    <row r="311" spans="5:26" ht="12.75" x14ac:dyDescent="0.2">
      <c r="E311" s="117"/>
      <c r="F311" s="117"/>
      <c r="O311" s="58"/>
      <c r="P311" s="58"/>
      <c r="R311" s="58"/>
      <c r="Z311" s="58"/>
    </row>
    <row r="312" spans="5:26" ht="12.75" x14ac:dyDescent="0.2">
      <c r="E312" s="117"/>
      <c r="F312" s="117"/>
      <c r="O312" s="58"/>
      <c r="P312" s="58"/>
      <c r="R312" s="58"/>
      <c r="Z312" s="58"/>
    </row>
    <row r="313" spans="5:26" ht="12.75" x14ac:dyDescent="0.2">
      <c r="E313" s="117"/>
      <c r="F313" s="117"/>
      <c r="O313" s="58"/>
      <c r="P313" s="58"/>
      <c r="R313" s="58"/>
      <c r="Z313" s="58"/>
    </row>
    <row r="314" spans="5:26" ht="12.75" x14ac:dyDescent="0.2">
      <c r="E314" s="117"/>
      <c r="F314" s="117"/>
      <c r="O314" s="58"/>
      <c r="P314" s="58"/>
      <c r="R314" s="58"/>
      <c r="Z314" s="58"/>
    </row>
    <row r="315" spans="5:26" ht="12.75" x14ac:dyDescent="0.2">
      <c r="E315" s="117"/>
      <c r="F315" s="117"/>
      <c r="O315" s="58"/>
      <c r="P315" s="58"/>
      <c r="R315" s="58"/>
      <c r="Z315" s="58"/>
    </row>
    <row r="316" spans="5:26" ht="12.75" x14ac:dyDescent="0.2">
      <c r="E316" s="117"/>
      <c r="F316" s="117"/>
      <c r="O316" s="58"/>
      <c r="P316" s="58"/>
      <c r="R316" s="58"/>
      <c r="Z316" s="58"/>
    </row>
    <row r="317" spans="5:26" ht="12.75" x14ac:dyDescent="0.2">
      <c r="E317" s="117"/>
      <c r="F317" s="117"/>
      <c r="O317" s="58"/>
      <c r="P317" s="58"/>
      <c r="R317" s="58"/>
      <c r="Z317" s="58"/>
    </row>
    <row r="318" spans="5:26" ht="12.75" x14ac:dyDescent="0.2">
      <c r="E318" s="117"/>
      <c r="F318" s="117"/>
      <c r="O318" s="58"/>
      <c r="P318" s="58"/>
      <c r="R318" s="58"/>
      <c r="Z318" s="58"/>
    </row>
    <row r="319" spans="5:26" ht="12.75" x14ac:dyDescent="0.2">
      <c r="E319" s="117"/>
      <c r="F319" s="117"/>
      <c r="O319" s="58"/>
      <c r="P319" s="58"/>
      <c r="R319" s="58"/>
      <c r="Z319" s="58"/>
    </row>
    <row r="320" spans="5:26" ht="12.75" x14ac:dyDescent="0.2">
      <c r="E320" s="117"/>
      <c r="F320" s="117"/>
      <c r="O320" s="58"/>
      <c r="P320" s="58"/>
      <c r="R320" s="58"/>
      <c r="Z320" s="58"/>
    </row>
    <row r="321" spans="5:26" ht="12.75" x14ac:dyDescent="0.2">
      <c r="E321" s="117"/>
      <c r="F321" s="117"/>
      <c r="O321" s="58"/>
      <c r="P321" s="58"/>
      <c r="R321" s="58"/>
      <c r="Z321" s="58"/>
    </row>
    <row r="322" spans="5:26" ht="12.75" x14ac:dyDescent="0.2">
      <c r="E322" s="117"/>
      <c r="F322" s="117"/>
      <c r="O322" s="58"/>
      <c r="P322" s="58"/>
      <c r="R322" s="58"/>
      <c r="Z322" s="58"/>
    </row>
    <row r="323" spans="5:26" ht="12.75" x14ac:dyDescent="0.2">
      <c r="E323" s="117"/>
      <c r="F323" s="117"/>
      <c r="O323" s="58"/>
      <c r="P323" s="58"/>
      <c r="R323" s="58"/>
      <c r="Z323" s="58"/>
    </row>
    <row r="324" spans="5:26" ht="12.75" x14ac:dyDescent="0.2">
      <c r="E324" s="117"/>
      <c r="F324" s="117"/>
      <c r="O324" s="58"/>
      <c r="P324" s="58"/>
      <c r="R324" s="58"/>
      <c r="Z324" s="58"/>
    </row>
    <row r="325" spans="5:26" ht="12.75" x14ac:dyDescent="0.2">
      <c r="E325" s="117"/>
      <c r="F325" s="117"/>
      <c r="O325" s="58"/>
      <c r="P325" s="58"/>
      <c r="R325" s="58"/>
      <c r="Z325" s="58"/>
    </row>
    <row r="326" spans="5:26" ht="12.75" x14ac:dyDescent="0.2">
      <c r="E326" s="117"/>
      <c r="F326" s="117"/>
      <c r="O326" s="58"/>
      <c r="P326" s="58"/>
      <c r="R326" s="58"/>
      <c r="Z326" s="58"/>
    </row>
    <row r="327" spans="5:26" ht="12.75" x14ac:dyDescent="0.2">
      <c r="E327" s="117"/>
      <c r="F327" s="117"/>
      <c r="O327" s="58"/>
      <c r="P327" s="58"/>
      <c r="R327" s="58"/>
      <c r="Z327" s="58"/>
    </row>
    <row r="328" spans="5:26" ht="12.75" x14ac:dyDescent="0.2">
      <c r="E328" s="117"/>
      <c r="F328" s="117"/>
      <c r="O328" s="58"/>
      <c r="P328" s="58"/>
      <c r="R328" s="58"/>
      <c r="Z328" s="58"/>
    </row>
    <row r="329" spans="5:26" ht="12.75" x14ac:dyDescent="0.2">
      <c r="E329" s="117"/>
      <c r="F329" s="117"/>
      <c r="O329" s="58"/>
      <c r="P329" s="58"/>
      <c r="R329" s="58"/>
      <c r="Z329" s="58"/>
    </row>
    <row r="330" spans="5:26" ht="12.75" x14ac:dyDescent="0.2">
      <c r="E330" s="117"/>
      <c r="F330" s="117"/>
      <c r="O330" s="58"/>
      <c r="P330" s="58"/>
      <c r="R330" s="58"/>
      <c r="Z330" s="58"/>
    </row>
    <row r="331" spans="5:26" ht="12.75" x14ac:dyDescent="0.2">
      <c r="E331" s="117"/>
      <c r="F331" s="117"/>
      <c r="O331" s="58"/>
      <c r="P331" s="58"/>
      <c r="R331" s="58"/>
      <c r="Z331" s="58"/>
    </row>
    <row r="332" spans="5:26" ht="12.75" x14ac:dyDescent="0.2">
      <c r="E332" s="117"/>
      <c r="F332" s="117"/>
      <c r="O332" s="58"/>
      <c r="P332" s="58"/>
      <c r="R332" s="58"/>
      <c r="Z332" s="58"/>
    </row>
    <row r="333" spans="5:26" ht="12.75" x14ac:dyDescent="0.2">
      <c r="E333" s="117"/>
      <c r="F333" s="117"/>
      <c r="O333" s="58"/>
      <c r="P333" s="58"/>
      <c r="R333" s="58"/>
      <c r="Z333" s="58"/>
    </row>
    <row r="334" spans="5:26" ht="12.75" x14ac:dyDescent="0.2">
      <c r="E334" s="117"/>
      <c r="F334" s="117"/>
      <c r="O334" s="58"/>
      <c r="P334" s="58"/>
      <c r="R334" s="58"/>
      <c r="Z334" s="58"/>
    </row>
    <row r="335" spans="5:26" ht="12.75" x14ac:dyDescent="0.2">
      <c r="E335" s="117"/>
      <c r="F335" s="117"/>
      <c r="O335" s="58"/>
      <c r="P335" s="58"/>
      <c r="R335" s="58"/>
      <c r="Z335" s="58"/>
    </row>
    <row r="336" spans="5:26" ht="12.75" x14ac:dyDescent="0.2">
      <c r="E336" s="117"/>
      <c r="F336" s="117"/>
      <c r="O336" s="58"/>
      <c r="P336" s="58"/>
      <c r="R336" s="58"/>
      <c r="Z336" s="58"/>
    </row>
    <row r="337" spans="5:26" ht="12.75" x14ac:dyDescent="0.2">
      <c r="E337" s="117"/>
      <c r="F337" s="117"/>
      <c r="O337" s="58"/>
      <c r="P337" s="58"/>
      <c r="R337" s="58"/>
      <c r="Z337" s="58"/>
    </row>
    <row r="338" spans="5:26" ht="12.75" x14ac:dyDescent="0.2">
      <c r="E338" s="117"/>
      <c r="F338" s="117"/>
      <c r="O338" s="58"/>
      <c r="P338" s="58"/>
      <c r="R338" s="58"/>
      <c r="Z338" s="58"/>
    </row>
    <row r="339" spans="5:26" ht="12.75" x14ac:dyDescent="0.2">
      <c r="E339" s="117"/>
      <c r="F339" s="117"/>
      <c r="O339" s="58"/>
      <c r="P339" s="58"/>
      <c r="R339" s="58"/>
      <c r="Z339" s="58"/>
    </row>
    <row r="340" spans="5:26" ht="12.75" x14ac:dyDescent="0.2">
      <c r="E340" s="117"/>
      <c r="F340" s="117"/>
      <c r="O340" s="58"/>
      <c r="P340" s="58"/>
      <c r="R340" s="58"/>
      <c r="Z340" s="58"/>
    </row>
    <row r="341" spans="5:26" ht="12.75" x14ac:dyDescent="0.2">
      <c r="E341" s="117"/>
      <c r="F341" s="117"/>
      <c r="O341" s="58"/>
      <c r="P341" s="58"/>
      <c r="R341" s="58"/>
      <c r="Z341" s="58"/>
    </row>
    <row r="342" spans="5:26" ht="12.75" x14ac:dyDescent="0.2">
      <c r="E342" s="117"/>
      <c r="F342" s="117"/>
      <c r="O342" s="58"/>
      <c r="P342" s="58"/>
      <c r="R342" s="58"/>
      <c r="Z342" s="58"/>
    </row>
    <row r="343" spans="5:26" ht="12.75" x14ac:dyDescent="0.2">
      <c r="E343" s="117"/>
      <c r="F343" s="117"/>
      <c r="O343" s="58"/>
      <c r="P343" s="58"/>
      <c r="R343" s="58"/>
      <c r="Z343" s="58"/>
    </row>
    <row r="344" spans="5:26" ht="12.75" x14ac:dyDescent="0.2">
      <c r="E344" s="117"/>
      <c r="F344" s="117"/>
      <c r="O344" s="58"/>
      <c r="P344" s="58"/>
      <c r="R344" s="58"/>
      <c r="Z344" s="58"/>
    </row>
    <row r="345" spans="5:26" ht="12.75" x14ac:dyDescent="0.2">
      <c r="E345" s="117"/>
      <c r="F345" s="117"/>
      <c r="O345" s="58"/>
      <c r="P345" s="58"/>
      <c r="R345" s="58"/>
      <c r="Z345" s="58"/>
    </row>
    <row r="346" spans="5:26" ht="12.75" x14ac:dyDescent="0.2">
      <c r="E346" s="117"/>
      <c r="F346" s="117"/>
      <c r="O346" s="58"/>
      <c r="P346" s="58"/>
      <c r="R346" s="58"/>
      <c r="Z346" s="58"/>
    </row>
    <row r="347" spans="5:26" ht="12.75" x14ac:dyDescent="0.2">
      <c r="E347" s="117"/>
      <c r="F347" s="117"/>
      <c r="O347" s="58"/>
      <c r="P347" s="58"/>
      <c r="R347" s="58"/>
      <c r="Z347" s="58"/>
    </row>
    <row r="348" spans="5:26" ht="12.75" x14ac:dyDescent="0.2">
      <c r="E348" s="117"/>
      <c r="F348" s="117"/>
      <c r="O348" s="58"/>
      <c r="P348" s="58"/>
      <c r="R348" s="58"/>
      <c r="Z348" s="58"/>
    </row>
    <row r="349" spans="5:26" ht="12.75" x14ac:dyDescent="0.2">
      <c r="E349" s="117"/>
      <c r="F349" s="117"/>
      <c r="O349" s="58"/>
      <c r="P349" s="58"/>
      <c r="R349" s="58"/>
      <c r="Z349" s="58"/>
    </row>
    <row r="350" spans="5:26" ht="12.75" x14ac:dyDescent="0.2">
      <c r="E350" s="117"/>
      <c r="F350" s="117"/>
      <c r="O350" s="58"/>
      <c r="P350" s="58"/>
      <c r="R350" s="58"/>
      <c r="Z350" s="58"/>
    </row>
    <row r="351" spans="5:26" ht="12.75" x14ac:dyDescent="0.2">
      <c r="E351" s="117"/>
      <c r="F351" s="117"/>
      <c r="O351" s="58"/>
      <c r="P351" s="58"/>
      <c r="R351" s="58"/>
      <c r="Z351" s="58"/>
    </row>
    <row r="352" spans="5:26" ht="12.75" x14ac:dyDescent="0.2">
      <c r="E352" s="117"/>
      <c r="F352" s="117"/>
      <c r="O352" s="58"/>
      <c r="P352" s="58"/>
      <c r="R352" s="58"/>
      <c r="Z352" s="58"/>
    </row>
    <row r="353" spans="5:26" ht="12.75" x14ac:dyDescent="0.2">
      <c r="E353" s="117"/>
      <c r="F353" s="117"/>
      <c r="O353" s="58"/>
      <c r="P353" s="58"/>
      <c r="R353" s="58"/>
      <c r="Z353" s="58"/>
    </row>
    <row r="354" spans="5:26" ht="12.75" x14ac:dyDescent="0.2">
      <c r="E354" s="117"/>
      <c r="F354" s="117"/>
      <c r="O354" s="58"/>
      <c r="P354" s="58"/>
      <c r="R354" s="58"/>
      <c r="Z354" s="58"/>
    </row>
    <row r="355" spans="5:26" ht="12.75" x14ac:dyDescent="0.2">
      <c r="E355" s="117"/>
      <c r="F355" s="117"/>
      <c r="O355" s="58"/>
      <c r="P355" s="58"/>
      <c r="R355" s="58"/>
      <c r="Z355" s="58"/>
    </row>
    <row r="356" spans="5:26" ht="12.75" x14ac:dyDescent="0.2">
      <c r="E356" s="117"/>
      <c r="F356" s="117"/>
      <c r="O356" s="58"/>
      <c r="P356" s="58"/>
      <c r="R356" s="58"/>
      <c r="Z356" s="58"/>
    </row>
    <row r="357" spans="5:26" ht="12.75" x14ac:dyDescent="0.2">
      <c r="E357" s="117"/>
      <c r="F357" s="117"/>
      <c r="O357" s="58"/>
      <c r="P357" s="58"/>
      <c r="R357" s="58"/>
      <c r="Z357" s="58"/>
    </row>
    <row r="358" spans="5:26" ht="12.75" x14ac:dyDescent="0.2">
      <c r="E358" s="117"/>
      <c r="F358" s="117"/>
      <c r="O358" s="58"/>
      <c r="P358" s="58"/>
      <c r="R358" s="58"/>
      <c r="Z358" s="58"/>
    </row>
    <row r="359" spans="5:26" ht="12.75" x14ac:dyDescent="0.2">
      <c r="E359" s="117"/>
      <c r="F359" s="117"/>
      <c r="O359" s="58"/>
      <c r="P359" s="58"/>
      <c r="R359" s="58"/>
      <c r="Z359" s="58"/>
    </row>
    <row r="360" spans="5:26" ht="12.75" x14ac:dyDescent="0.2">
      <c r="E360" s="117"/>
      <c r="F360" s="117"/>
      <c r="O360" s="58"/>
      <c r="P360" s="58"/>
      <c r="R360" s="58"/>
      <c r="Z360" s="58"/>
    </row>
    <row r="361" spans="5:26" ht="12.75" x14ac:dyDescent="0.2">
      <c r="E361" s="117"/>
      <c r="F361" s="117"/>
      <c r="O361" s="58"/>
      <c r="P361" s="58"/>
      <c r="R361" s="58"/>
      <c r="Z361" s="58"/>
    </row>
    <row r="362" spans="5:26" ht="12.75" x14ac:dyDescent="0.2">
      <c r="E362" s="117"/>
      <c r="F362" s="117"/>
      <c r="O362" s="58"/>
      <c r="P362" s="58"/>
      <c r="R362" s="58"/>
      <c r="Z362" s="58"/>
    </row>
    <row r="363" spans="5:26" ht="12.75" x14ac:dyDescent="0.2">
      <c r="E363" s="117"/>
      <c r="F363" s="117"/>
      <c r="O363" s="58"/>
      <c r="P363" s="58"/>
      <c r="R363" s="58"/>
      <c r="Z363" s="58"/>
    </row>
    <row r="364" spans="5:26" ht="12.75" x14ac:dyDescent="0.2">
      <c r="E364" s="117"/>
      <c r="F364" s="117"/>
      <c r="O364" s="58"/>
      <c r="P364" s="58"/>
      <c r="R364" s="58"/>
      <c r="Z364" s="58"/>
    </row>
    <row r="365" spans="5:26" ht="12.75" x14ac:dyDescent="0.2">
      <c r="E365" s="117"/>
      <c r="F365" s="117"/>
      <c r="O365" s="58"/>
      <c r="P365" s="58"/>
      <c r="R365" s="58"/>
      <c r="Z365" s="58"/>
    </row>
    <row r="366" spans="5:26" ht="12.75" x14ac:dyDescent="0.2">
      <c r="E366" s="117"/>
      <c r="F366" s="117"/>
      <c r="O366" s="58"/>
      <c r="P366" s="58"/>
      <c r="R366" s="58"/>
      <c r="Z366" s="58"/>
    </row>
    <row r="367" spans="5:26" ht="12.75" x14ac:dyDescent="0.2">
      <c r="E367" s="117"/>
      <c r="F367" s="117"/>
      <c r="O367" s="58"/>
      <c r="P367" s="58"/>
      <c r="R367" s="58"/>
      <c r="Z367" s="58"/>
    </row>
    <row r="368" spans="5:26" ht="12.75" x14ac:dyDescent="0.2">
      <c r="E368" s="117"/>
      <c r="F368" s="117"/>
      <c r="O368" s="58"/>
      <c r="P368" s="58"/>
      <c r="R368" s="58"/>
      <c r="Z368" s="58"/>
    </row>
    <row r="369" spans="5:26" ht="12.75" x14ac:dyDescent="0.2">
      <c r="E369" s="117"/>
      <c r="F369" s="117"/>
      <c r="O369" s="58"/>
      <c r="P369" s="58"/>
      <c r="R369" s="58"/>
      <c r="Z369" s="58"/>
    </row>
    <row r="370" spans="5:26" ht="12.75" x14ac:dyDescent="0.2">
      <c r="E370" s="117"/>
      <c r="F370" s="117"/>
      <c r="O370" s="58"/>
      <c r="P370" s="58"/>
      <c r="R370" s="58"/>
      <c r="Z370" s="58"/>
    </row>
    <row r="371" spans="5:26" ht="12.75" x14ac:dyDescent="0.2">
      <c r="E371" s="117"/>
      <c r="F371" s="117"/>
      <c r="O371" s="58"/>
      <c r="P371" s="58"/>
      <c r="R371" s="58"/>
      <c r="Z371" s="58"/>
    </row>
    <row r="372" spans="5:26" ht="12.75" x14ac:dyDescent="0.2">
      <c r="E372" s="117"/>
      <c r="F372" s="117"/>
      <c r="O372" s="58"/>
      <c r="P372" s="58"/>
      <c r="R372" s="58"/>
      <c r="Z372" s="58"/>
    </row>
    <row r="373" spans="5:26" ht="12.75" x14ac:dyDescent="0.2">
      <c r="E373" s="117"/>
      <c r="F373" s="117"/>
      <c r="O373" s="58"/>
      <c r="P373" s="58"/>
      <c r="R373" s="58"/>
      <c r="Z373" s="58"/>
    </row>
    <row r="374" spans="5:26" ht="12.75" x14ac:dyDescent="0.2">
      <c r="E374" s="117"/>
      <c r="F374" s="117"/>
      <c r="O374" s="58"/>
      <c r="P374" s="58"/>
      <c r="R374" s="58"/>
      <c r="Z374" s="58"/>
    </row>
    <row r="375" spans="5:26" ht="12.75" x14ac:dyDescent="0.2">
      <c r="E375" s="117"/>
      <c r="F375" s="117"/>
      <c r="O375" s="58"/>
      <c r="P375" s="58"/>
      <c r="R375" s="58"/>
      <c r="Z375" s="58"/>
    </row>
    <row r="376" spans="5:26" ht="12.75" x14ac:dyDescent="0.2">
      <c r="E376" s="117"/>
      <c r="F376" s="117"/>
      <c r="O376" s="58"/>
      <c r="P376" s="58"/>
      <c r="R376" s="58"/>
      <c r="Z376" s="58"/>
    </row>
    <row r="377" spans="5:26" ht="12.75" x14ac:dyDescent="0.2">
      <c r="E377" s="117"/>
      <c r="F377" s="117"/>
      <c r="O377" s="58"/>
      <c r="P377" s="58"/>
      <c r="R377" s="58"/>
      <c r="Z377" s="58"/>
    </row>
    <row r="378" spans="5:26" ht="12.75" x14ac:dyDescent="0.2">
      <c r="E378" s="117"/>
      <c r="F378" s="117"/>
      <c r="O378" s="58"/>
      <c r="P378" s="58"/>
      <c r="R378" s="58"/>
      <c r="Z378" s="58"/>
    </row>
    <row r="379" spans="5:26" ht="12.75" x14ac:dyDescent="0.2">
      <c r="E379" s="117"/>
      <c r="F379" s="117"/>
      <c r="O379" s="58"/>
      <c r="P379" s="58"/>
      <c r="R379" s="58"/>
      <c r="Z379" s="58"/>
    </row>
    <row r="380" spans="5:26" ht="12.75" x14ac:dyDescent="0.2">
      <c r="E380" s="117"/>
      <c r="F380" s="117"/>
      <c r="O380" s="58"/>
      <c r="P380" s="58"/>
      <c r="R380" s="58"/>
      <c r="Z380" s="58"/>
    </row>
    <row r="381" spans="5:26" ht="12.75" x14ac:dyDescent="0.2">
      <c r="E381" s="117"/>
      <c r="F381" s="117"/>
      <c r="O381" s="58"/>
      <c r="P381" s="58"/>
      <c r="R381" s="58"/>
      <c r="Z381" s="58"/>
    </row>
    <row r="382" spans="5:26" ht="12.75" x14ac:dyDescent="0.2">
      <c r="E382" s="117"/>
      <c r="F382" s="117"/>
      <c r="O382" s="58"/>
      <c r="P382" s="58"/>
      <c r="R382" s="58"/>
      <c r="Z382" s="58"/>
    </row>
    <row r="383" spans="5:26" ht="12.75" x14ac:dyDescent="0.2">
      <c r="E383" s="117"/>
      <c r="F383" s="117"/>
      <c r="O383" s="58"/>
      <c r="P383" s="58"/>
      <c r="R383" s="58"/>
      <c r="Z383" s="58"/>
    </row>
    <row r="384" spans="5:26" ht="12.75" x14ac:dyDescent="0.2">
      <c r="E384" s="117"/>
      <c r="F384" s="117"/>
      <c r="O384" s="58"/>
      <c r="P384" s="58"/>
      <c r="R384" s="58"/>
      <c r="Z384" s="58"/>
    </row>
    <row r="385" spans="5:26" ht="12.75" x14ac:dyDescent="0.2">
      <c r="E385" s="117"/>
      <c r="F385" s="117"/>
      <c r="O385" s="58"/>
      <c r="P385" s="58"/>
      <c r="R385" s="58"/>
      <c r="Z385" s="58"/>
    </row>
    <row r="386" spans="5:26" ht="12.75" x14ac:dyDescent="0.2">
      <c r="E386" s="117"/>
      <c r="F386" s="117"/>
      <c r="O386" s="58"/>
      <c r="P386" s="58"/>
      <c r="R386" s="58"/>
      <c r="Z386" s="58"/>
    </row>
    <row r="387" spans="5:26" ht="12.75" x14ac:dyDescent="0.2">
      <c r="E387" s="117"/>
      <c r="F387" s="117"/>
      <c r="O387" s="58"/>
      <c r="P387" s="58"/>
      <c r="R387" s="58"/>
      <c r="Z387" s="58"/>
    </row>
    <row r="388" spans="5:26" ht="12.75" x14ac:dyDescent="0.2">
      <c r="E388" s="117"/>
      <c r="F388" s="117"/>
      <c r="O388" s="58"/>
      <c r="P388" s="58"/>
      <c r="R388" s="58"/>
      <c r="Z388" s="58"/>
    </row>
    <row r="389" spans="5:26" ht="12.75" x14ac:dyDescent="0.2">
      <c r="E389" s="117"/>
      <c r="F389" s="117"/>
      <c r="O389" s="58"/>
      <c r="P389" s="58"/>
      <c r="R389" s="58"/>
      <c r="Z389" s="58"/>
    </row>
    <row r="390" spans="5:26" ht="12.75" x14ac:dyDescent="0.2">
      <c r="E390" s="117"/>
      <c r="F390" s="117"/>
      <c r="O390" s="58"/>
      <c r="P390" s="58"/>
      <c r="R390" s="58"/>
      <c r="Z390" s="58"/>
    </row>
    <row r="391" spans="5:26" ht="12.75" x14ac:dyDescent="0.2">
      <c r="E391" s="117"/>
      <c r="F391" s="117"/>
      <c r="O391" s="58"/>
      <c r="P391" s="58"/>
      <c r="R391" s="58"/>
      <c r="Z391" s="58"/>
    </row>
    <row r="392" spans="5:26" ht="12.75" x14ac:dyDescent="0.2">
      <c r="E392" s="117"/>
      <c r="F392" s="117"/>
      <c r="O392" s="58"/>
      <c r="P392" s="58"/>
      <c r="R392" s="58"/>
      <c r="Z392" s="58"/>
    </row>
    <row r="393" spans="5:26" ht="12.75" x14ac:dyDescent="0.2">
      <c r="E393" s="117"/>
      <c r="F393" s="117"/>
      <c r="O393" s="58"/>
      <c r="P393" s="58"/>
      <c r="R393" s="58"/>
      <c r="Z393" s="58"/>
    </row>
    <row r="394" spans="5:26" ht="12.75" x14ac:dyDescent="0.2">
      <c r="E394" s="117"/>
      <c r="F394" s="117"/>
      <c r="O394" s="58"/>
      <c r="P394" s="58"/>
      <c r="R394" s="58"/>
      <c r="Z394" s="58"/>
    </row>
    <row r="395" spans="5:26" ht="12.75" x14ac:dyDescent="0.2">
      <c r="E395" s="117"/>
      <c r="F395" s="117"/>
      <c r="O395" s="58"/>
      <c r="P395" s="58"/>
      <c r="R395" s="58"/>
      <c r="Z395" s="58"/>
    </row>
    <row r="396" spans="5:26" ht="12.75" x14ac:dyDescent="0.2">
      <c r="E396" s="117"/>
      <c r="F396" s="117"/>
      <c r="O396" s="58"/>
      <c r="P396" s="58"/>
      <c r="R396" s="58"/>
      <c r="Z396" s="58"/>
    </row>
    <row r="397" spans="5:26" ht="12.75" x14ac:dyDescent="0.2">
      <c r="E397" s="117"/>
      <c r="F397" s="117"/>
      <c r="O397" s="58"/>
      <c r="P397" s="58"/>
      <c r="R397" s="58"/>
      <c r="Z397" s="58"/>
    </row>
    <row r="398" spans="5:26" ht="12.75" x14ac:dyDescent="0.2">
      <c r="E398" s="117"/>
      <c r="F398" s="117"/>
      <c r="O398" s="58"/>
      <c r="P398" s="58"/>
      <c r="R398" s="58"/>
      <c r="Z398" s="58"/>
    </row>
    <row r="399" spans="5:26" ht="12.75" x14ac:dyDescent="0.2">
      <c r="E399" s="117"/>
      <c r="F399" s="117"/>
      <c r="O399" s="58"/>
      <c r="P399" s="58"/>
      <c r="R399" s="58"/>
      <c r="Z399" s="58"/>
    </row>
    <row r="400" spans="5:26" ht="12.75" x14ac:dyDescent="0.2">
      <c r="E400" s="117"/>
      <c r="F400" s="117"/>
      <c r="O400" s="58"/>
      <c r="P400" s="58"/>
      <c r="R400" s="58"/>
      <c r="Z400" s="58"/>
    </row>
    <row r="401" spans="5:26" ht="12.75" x14ac:dyDescent="0.2">
      <c r="E401" s="117"/>
      <c r="F401" s="117"/>
      <c r="O401" s="58"/>
      <c r="P401" s="58"/>
      <c r="R401" s="58"/>
      <c r="Z401" s="58"/>
    </row>
    <row r="402" spans="5:26" ht="12.75" x14ac:dyDescent="0.2">
      <c r="E402" s="117"/>
      <c r="F402" s="117"/>
      <c r="O402" s="58"/>
      <c r="P402" s="58"/>
      <c r="R402" s="58"/>
      <c r="Z402" s="58"/>
    </row>
    <row r="403" spans="5:26" ht="12.75" x14ac:dyDescent="0.2">
      <c r="E403" s="117"/>
      <c r="F403" s="117"/>
      <c r="O403" s="58"/>
      <c r="P403" s="58"/>
      <c r="R403" s="58"/>
      <c r="Z403" s="58"/>
    </row>
    <row r="404" spans="5:26" ht="12.75" x14ac:dyDescent="0.2">
      <c r="E404" s="117"/>
      <c r="F404" s="117"/>
      <c r="O404" s="58"/>
      <c r="P404" s="58"/>
      <c r="R404" s="58"/>
      <c r="Z404" s="58"/>
    </row>
    <row r="405" spans="5:26" ht="12.75" x14ac:dyDescent="0.2">
      <c r="E405" s="117"/>
      <c r="F405" s="117"/>
      <c r="O405" s="58"/>
      <c r="P405" s="58"/>
      <c r="R405" s="58"/>
      <c r="Z405" s="58"/>
    </row>
    <row r="406" spans="5:26" ht="12.75" x14ac:dyDescent="0.2">
      <c r="E406" s="117"/>
      <c r="F406" s="117"/>
      <c r="O406" s="58"/>
      <c r="P406" s="58"/>
      <c r="R406" s="58"/>
      <c r="Z406" s="58"/>
    </row>
    <row r="407" spans="5:26" ht="12.75" x14ac:dyDescent="0.2">
      <c r="E407" s="117"/>
      <c r="F407" s="117"/>
      <c r="O407" s="58"/>
      <c r="P407" s="58"/>
      <c r="R407" s="58"/>
      <c r="Z407" s="58"/>
    </row>
    <row r="408" spans="5:26" ht="12.75" x14ac:dyDescent="0.2">
      <c r="E408" s="117"/>
      <c r="F408" s="117"/>
      <c r="O408" s="58"/>
      <c r="P408" s="58"/>
      <c r="R408" s="58"/>
      <c r="Z408" s="58"/>
    </row>
    <row r="409" spans="5:26" ht="12.75" x14ac:dyDescent="0.2">
      <c r="E409" s="117"/>
      <c r="F409" s="117"/>
      <c r="O409" s="58"/>
      <c r="P409" s="58"/>
      <c r="R409" s="58"/>
      <c r="Z409" s="58"/>
    </row>
    <row r="410" spans="5:26" ht="12.75" x14ac:dyDescent="0.2">
      <c r="E410" s="117"/>
      <c r="F410" s="117"/>
      <c r="O410" s="58"/>
      <c r="P410" s="58"/>
      <c r="R410" s="58"/>
      <c r="Z410" s="58"/>
    </row>
    <row r="411" spans="5:26" ht="12.75" x14ac:dyDescent="0.2">
      <c r="E411" s="117"/>
      <c r="F411" s="117"/>
      <c r="O411" s="58"/>
      <c r="P411" s="58"/>
      <c r="R411" s="58"/>
      <c r="Z411" s="58"/>
    </row>
    <row r="412" spans="5:26" ht="12.75" x14ac:dyDescent="0.2">
      <c r="E412" s="117"/>
      <c r="F412" s="117"/>
      <c r="O412" s="58"/>
      <c r="P412" s="58"/>
      <c r="R412" s="58"/>
      <c r="Z412" s="58"/>
    </row>
    <row r="413" spans="5:26" ht="12.75" x14ac:dyDescent="0.2">
      <c r="E413" s="117"/>
      <c r="F413" s="117"/>
      <c r="O413" s="58"/>
      <c r="P413" s="58"/>
      <c r="R413" s="58"/>
      <c r="Z413" s="58"/>
    </row>
    <row r="414" spans="5:26" ht="12.75" x14ac:dyDescent="0.2">
      <c r="E414" s="117"/>
      <c r="F414" s="117"/>
      <c r="O414" s="58"/>
      <c r="P414" s="58"/>
      <c r="R414" s="58"/>
      <c r="Z414" s="58"/>
    </row>
    <row r="415" spans="5:26" ht="12.75" x14ac:dyDescent="0.2">
      <c r="E415" s="117"/>
      <c r="F415" s="117"/>
      <c r="O415" s="58"/>
      <c r="P415" s="58"/>
      <c r="R415" s="58"/>
      <c r="Z415" s="58"/>
    </row>
    <row r="416" spans="5:26" ht="12.75" x14ac:dyDescent="0.2">
      <c r="E416" s="117"/>
      <c r="F416" s="117"/>
      <c r="O416" s="58"/>
      <c r="P416" s="58"/>
      <c r="R416" s="58"/>
      <c r="Z416" s="58"/>
    </row>
    <row r="417" spans="5:26" ht="12.75" x14ac:dyDescent="0.2">
      <c r="E417" s="117"/>
      <c r="F417" s="117"/>
      <c r="O417" s="58"/>
      <c r="P417" s="58"/>
      <c r="R417" s="58"/>
      <c r="Z417" s="58"/>
    </row>
    <row r="418" spans="5:26" ht="12.75" x14ac:dyDescent="0.2">
      <c r="E418" s="117"/>
      <c r="F418" s="117"/>
      <c r="O418" s="58"/>
      <c r="P418" s="58"/>
      <c r="R418" s="58"/>
      <c r="Z418" s="58"/>
    </row>
    <row r="419" spans="5:26" ht="12.75" x14ac:dyDescent="0.2">
      <c r="E419" s="117"/>
      <c r="F419" s="117"/>
      <c r="O419" s="58"/>
      <c r="P419" s="58"/>
      <c r="R419" s="58"/>
      <c r="Z419" s="58"/>
    </row>
    <row r="420" spans="5:26" ht="12.75" x14ac:dyDescent="0.2">
      <c r="E420" s="117"/>
      <c r="F420" s="117"/>
      <c r="O420" s="58"/>
      <c r="P420" s="58"/>
      <c r="R420" s="58"/>
      <c r="Z420" s="58"/>
    </row>
    <row r="421" spans="5:26" ht="12.75" x14ac:dyDescent="0.2">
      <c r="E421" s="117"/>
      <c r="F421" s="117"/>
      <c r="O421" s="58"/>
      <c r="P421" s="58"/>
      <c r="R421" s="58"/>
      <c r="Z421" s="58"/>
    </row>
    <row r="422" spans="5:26" ht="12.75" x14ac:dyDescent="0.2">
      <c r="E422" s="117"/>
      <c r="F422" s="117"/>
      <c r="O422" s="58"/>
      <c r="P422" s="58"/>
      <c r="R422" s="58"/>
      <c r="Z422" s="58"/>
    </row>
    <row r="423" spans="5:26" ht="12.75" x14ac:dyDescent="0.2">
      <c r="E423" s="117"/>
      <c r="F423" s="117"/>
      <c r="O423" s="58"/>
      <c r="P423" s="58"/>
      <c r="R423" s="58"/>
      <c r="Z423" s="58"/>
    </row>
    <row r="424" spans="5:26" ht="12.75" x14ac:dyDescent="0.2">
      <c r="E424" s="117"/>
      <c r="F424" s="117"/>
      <c r="O424" s="58"/>
      <c r="P424" s="58"/>
      <c r="R424" s="58"/>
      <c r="Z424" s="58"/>
    </row>
    <row r="425" spans="5:26" ht="12.75" x14ac:dyDescent="0.2">
      <c r="E425" s="117"/>
      <c r="F425" s="117"/>
      <c r="O425" s="58"/>
      <c r="P425" s="58"/>
      <c r="R425" s="58"/>
      <c r="Z425" s="58"/>
    </row>
    <row r="426" spans="5:26" ht="12.75" x14ac:dyDescent="0.2">
      <c r="E426" s="117"/>
      <c r="F426" s="117"/>
      <c r="O426" s="58"/>
      <c r="P426" s="58"/>
      <c r="R426" s="58"/>
      <c r="Z426" s="58"/>
    </row>
    <row r="427" spans="5:26" ht="12.75" x14ac:dyDescent="0.2">
      <c r="E427" s="117"/>
      <c r="F427" s="117"/>
      <c r="O427" s="58"/>
      <c r="P427" s="58"/>
      <c r="R427" s="58"/>
      <c r="Z427" s="58"/>
    </row>
    <row r="428" spans="5:26" ht="12.75" x14ac:dyDescent="0.2">
      <c r="E428" s="117"/>
      <c r="F428" s="117"/>
      <c r="O428" s="58"/>
      <c r="P428" s="58"/>
      <c r="R428" s="58"/>
      <c r="Z428" s="58"/>
    </row>
    <row r="429" spans="5:26" ht="12.75" x14ac:dyDescent="0.2">
      <c r="E429" s="117"/>
      <c r="F429" s="117"/>
      <c r="O429" s="58"/>
      <c r="P429" s="58"/>
      <c r="R429" s="58"/>
      <c r="Z429" s="58"/>
    </row>
    <row r="430" spans="5:26" ht="12.75" x14ac:dyDescent="0.2">
      <c r="E430" s="117"/>
      <c r="F430" s="117"/>
      <c r="O430" s="58"/>
      <c r="P430" s="58"/>
      <c r="R430" s="58"/>
      <c r="Z430" s="58"/>
    </row>
    <row r="431" spans="5:26" ht="12.75" x14ac:dyDescent="0.2">
      <c r="E431" s="117"/>
      <c r="F431" s="117"/>
      <c r="O431" s="58"/>
      <c r="P431" s="58"/>
      <c r="R431" s="58"/>
      <c r="Z431" s="58"/>
    </row>
    <row r="432" spans="5:26" ht="12.75" x14ac:dyDescent="0.2">
      <c r="E432" s="117"/>
      <c r="F432" s="117"/>
      <c r="O432" s="58"/>
      <c r="P432" s="58"/>
      <c r="R432" s="58"/>
      <c r="Z432" s="58"/>
    </row>
    <row r="433" spans="5:26" ht="12.75" x14ac:dyDescent="0.2">
      <c r="E433" s="117"/>
      <c r="F433" s="117"/>
      <c r="O433" s="58"/>
      <c r="P433" s="58"/>
      <c r="R433" s="58"/>
      <c r="Z433" s="58"/>
    </row>
    <row r="434" spans="5:26" ht="12.75" x14ac:dyDescent="0.2">
      <c r="E434" s="117"/>
      <c r="F434" s="117"/>
      <c r="O434" s="58"/>
      <c r="P434" s="58"/>
      <c r="R434" s="58"/>
      <c r="Z434" s="58"/>
    </row>
    <row r="435" spans="5:26" ht="12.75" x14ac:dyDescent="0.2">
      <c r="E435" s="117"/>
      <c r="F435" s="117"/>
      <c r="O435" s="58"/>
      <c r="P435" s="58"/>
      <c r="R435" s="58"/>
      <c r="Z435" s="58"/>
    </row>
    <row r="436" spans="5:26" ht="12.75" x14ac:dyDescent="0.2">
      <c r="E436" s="117"/>
      <c r="F436" s="117"/>
      <c r="O436" s="58"/>
      <c r="P436" s="58"/>
      <c r="R436" s="58"/>
      <c r="Z436" s="58"/>
    </row>
    <row r="437" spans="5:26" ht="12.75" x14ac:dyDescent="0.2">
      <c r="E437" s="117"/>
      <c r="F437" s="117"/>
      <c r="O437" s="58"/>
      <c r="P437" s="58"/>
      <c r="R437" s="58"/>
      <c r="Z437" s="58"/>
    </row>
    <row r="438" spans="5:26" ht="12.75" x14ac:dyDescent="0.2">
      <c r="E438" s="117"/>
      <c r="F438" s="117"/>
      <c r="O438" s="58"/>
      <c r="P438" s="58"/>
      <c r="R438" s="58"/>
      <c r="Z438" s="58"/>
    </row>
    <row r="439" spans="5:26" ht="12.75" x14ac:dyDescent="0.2">
      <c r="E439" s="117"/>
      <c r="F439" s="117"/>
      <c r="O439" s="58"/>
      <c r="P439" s="58"/>
      <c r="R439" s="58"/>
      <c r="Z439" s="58"/>
    </row>
    <row r="440" spans="5:26" ht="12.75" x14ac:dyDescent="0.2">
      <c r="E440" s="117"/>
      <c r="F440" s="117"/>
      <c r="O440" s="58"/>
      <c r="P440" s="58"/>
      <c r="R440" s="58"/>
      <c r="Z440" s="58"/>
    </row>
    <row r="441" spans="5:26" ht="12.75" x14ac:dyDescent="0.2">
      <c r="E441" s="117"/>
      <c r="F441" s="117"/>
      <c r="O441" s="58"/>
      <c r="P441" s="58"/>
      <c r="R441" s="58"/>
      <c r="Z441" s="58"/>
    </row>
    <row r="442" spans="5:26" ht="12.75" x14ac:dyDescent="0.2">
      <c r="E442" s="117"/>
      <c r="F442" s="117"/>
      <c r="O442" s="58"/>
      <c r="P442" s="58"/>
      <c r="R442" s="58"/>
      <c r="Z442" s="58"/>
    </row>
    <row r="443" spans="5:26" ht="12.75" x14ac:dyDescent="0.2">
      <c r="E443" s="117"/>
      <c r="F443" s="117"/>
      <c r="O443" s="58"/>
      <c r="P443" s="58"/>
      <c r="R443" s="58"/>
      <c r="Z443" s="58"/>
    </row>
    <row r="444" spans="5:26" ht="12.75" x14ac:dyDescent="0.2">
      <c r="E444" s="117"/>
      <c r="F444" s="117"/>
      <c r="O444" s="58"/>
      <c r="P444" s="58"/>
      <c r="R444" s="58"/>
      <c r="Z444" s="58"/>
    </row>
    <row r="445" spans="5:26" ht="12.75" x14ac:dyDescent="0.2">
      <c r="E445" s="117"/>
      <c r="F445" s="117"/>
      <c r="O445" s="58"/>
      <c r="P445" s="58"/>
      <c r="R445" s="58"/>
      <c r="Z445" s="58"/>
    </row>
    <row r="446" spans="5:26" ht="12.75" x14ac:dyDescent="0.2">
      <c r="E446" s="117"/>
      <c r="F446" s="117"/>
      <c r="O446" s="58"/>
      <c r="P446" s="58"/>
      <c r="R446" s="58"/>
      <c r="Z446" s="58"/>
    </row>
    <row r="447" spans="5:26" ht="12.75" x14ac:dyDescent="0.2">
      <c r="E447" s="117"/>
      <c r="F447" s="117"/>
      <c r="O447" s="58"/>
      <c r="P447" s="58"/>
      <c r="R447" s="58"/>
      <c r="Z447" s="58"/>
    </row>
    <row r="448" spans="5:26" ht="12.75" x14ac:dyDescent="0.2">
      <c r="E448" s="117"/>
      <c r="F448" s="117"/>
      <c r="O448" s="58"/>
      <c r="P448" s="58"/>
      <c r="R448" s="58"/>
      <c r="Z448" s="58"/>
    </row>
    <row r="449" spans="5:26" ht="12.75" x14ac:dyDescent="0.2">
      <c r="E449" s="117"/>
      <c r="F449" s="117"/>
      <c r="O449" s="58"/>
      <c r="P449" s="58"/>
      <c r="R449" s="58"/>
      <c r="Z449" s="58"/>
    </row>
    <row r="450" spans="5:26" ht="12.75" x14ac:dyDescent="0.2">
      <c r="E450" s="117"/>
      <c r="F450" s="117"/>
      <c r="O450" s="58"/>
      <c r="P450" s="58"/>
      <c r="R450" s="58"/>
      <c r="Z450" s="58"/>
    </row>
    <row r="451" spans="5:26" ht="12.75" x14ac:dyDescent="0.2">
      <c r="E451" s="117"/>
      <c r="F451" s="117"/>
      <c r="O451" s="58"/>
      <c r="P451" s="58"/>
      <c r="R451" s="58"/>
      <c r="Z451" s="58"/>
    </row>
    <row r="452" spans="5:26" ht="12.75" x14ac:dyDescent="0.2">
      <c r="E452" s="117"/>
      <c r="F452" s="117"/>
      <c r="O452" s="58"/>
      <c r="P452" s="58"/>
      <c r="R452" s="58"/>
      <c r="Z452" s="58"/>
    </row>
    <row r="453" spans="5:26" ht="12.75" x14ac:dyDescent="0.2">
      <c r="E453" s="117"/>
      <c r="F453" s="117"/>
      <c r="O453" s="58"/>
      <c r="P453" s="58"/>
      <c r="R453" s="58"/>
      <c r="Z453" s="58"/>
    </row>
    <row r="454" spans="5:26" ht="12.75" x14ac:dyDescent="0.2">
      <c r="E454" s="117"/>
      <c r="F454" s="117"/>
      <c r="O454" s="58"/>
      <c r="P454" s="58"/>
      <c r="R454" s="58"/>
      <c r="Z454" s="58"/>
    </row>
    <row r="455" spans="5:26" ht="12.75" x14ac:dyDescent="0.2">
      <c r="E455" s="117"/>
      <c r="F455" s="117"/>
      <c r="O455" s="58"/>
      <c r="P455" s="58"/>
      <c r="R455" s="58"/>
      <c r="Z455" s="58"/>
    </row>
    <row r="456" spans="5:26" ht="12.75" x14ac:dyDescent="0.2">
      <c r="E456" s="117"/>
      <c r="F456" s="117"/>
      <c r="O456" s="58"/>
      <c r="P456" s="58"/>
      <c r="R456" s="58"/>
      <c r="Z456" s="58"/>
    </row>
    <row r="457" spans="5:26" ht="12.75" x14ac:dyDescent="0.2">
      <c r="E457" s="117"/>
      <c r="F457" s="117"/>
      <c r="O457" s="58"/>
      <c r="P457" s="58"/>
      <c r="R457" s="58"/>
      <c r="Z457" s="58"/>
    </row>
    <row r="458" spans="5:26" ht="12.75" x14ac:dyDescent="0.2">
      <c r="E458" s="117"/>
      <c r="F458" s="117"/>
      <c r="O458" s="58"/>
      <c r="P458" s="58"/>
      <c r="R458" s="58"/>
      <c r="Z458" s="58"/>
    </row>
    <row r="459" spans="5:26" ht="12.75" x14ac:dyDescent="0.2">
      <c r="E459" s="117"/>
      <c r="F459" s="117"/>
      <c r="O459" s="58"/>
      <c r="P459" s="58"/>
      <c r="R459" s="58"/>
      <c r="Z459" s="58"/>
    </row>
    <row r="460" spans="5:26" ht="12.75" x14ac:dyDescent="0.2">
      <c r="E460" s="117"/>
      <c r="F460" s="117"/>
      <c r="O460" s="58"/>
      <c r="P460" s="58"/>
      <c r="R460" s="58"/>
      <c r="Z460" s="58"/>
    </row>
    <row r="461" spans="5:26" ht="12.75" x14ac:dyDescent="0.2">
      <c r="E461" s="117"/>
      <c r="F461" s="117"/>
      <c r="O461" s="58"/>
      <c r="P461" s="58"/>
      <c r="R461" s="58"/>
      <c r="Z461" s="58"/>
    </row>
    <row r="462" spans="5:26" ht="12.75" x14ac:dyDescent="0.2">
      <c r="E462" s="117"/>
      <c r="F462" s="117"/>
      <c r="O462" s="58"/>
      <c r="P462" s="58"/>
      <c r="R462" s="58"/>
      <c r="Z462" s="58"/>
    </row>
    <row r="463" spans="5:26" ht="12.75" x14ac:dyDescent="0.2">
      <c r="E463" s="117"/>
      <c r="F463" s="117"/>
      <c r="O463" s="58"/>
      <c r="P463" s="58"/>
      <c r="R463" s="58"/>
      <c r="Z463" s="58"/>
    </row>
    <row r="464" spans="5:26" ht="12.75" x14ac:dyDescent="0.2">
      <c r="E464" s="117"/>
      <c r="F464" s="117"/>
      <c r="O464" s="58"/>
      <c r="P464" s="58"/>
      <c r="R464" s="58"/>
      <c r="Z464" s="58"/>
    </row>
    <row r="465" spans="5:26" ht="12.75" x14ac:dyDescent="0.2">
      <c r="E465" s="117"/>
      <c r="F465" s="117"/>
      <c r="O465" s="58"/>
      <c r="P465" s="58"/>
      <c r="R465" s="58"/>
      <c r="Z465" s="58"/>
    </row>
    <row r="466" spans="5:26" ht="12.75" x14ac:dyDescent="0.2">
      <c r="E466" s="117"/>
      <c r="F466" s="117"/>
      <c r="O466" s="58"/>
      <c r="P466" s="58"/>
      <c r="R466" s="58"/>
      <c r="Z466" s="58"/>
    </row>
    <row r="467" spans="5:26" ht="12.75" x14ac:dyDescent="0.2">
      <c r="E467" s="117"/>
      <c r="F467" s="117"/>
      <c r="O467" s="58"/>
      <c r="P467" s="58"/>
      <c r="R467" s="58"/>
      <c r="Z467" s="58"/>
    </row>
    <row r="468" spans="5:26" ht="12.75" x14ac:dyDescent="0.2">
      <c r="E468" s="117"/>
      <c r="F468" s="117"/>
      <c r="O468" s="58"/>
      <c r="P468" s="58"/>
      <c r="R468" s="58"/>
      <c r="Z468" s="58"/>
    </row>
    <row r="469" spans="5:26" ht="12.75" x14ac:dyDescent="0.2">
      <c r="E469" s="117"/>
      <c r="F469" s="117"/>
      <c r="O469" s="58"/>
      <c r="P469" s="58"/>
      <c r="R469" s="58"/>
      <c r="Z469" s="58"/>
    </row>
    <row r="470" spans="5:26" ht="12.75" x14ac:dyDescent="0.2">
      <c r="E470" s="117"/>
      <c r="F470" s="117"/>
      <c r="O470" s="58"/>
      <c r="P470" s="58"/>
      <c r="R470" s="58"/>
      <c r="Z470" s="58"/>
    </row>
    <row r="471" spans="5:26" ht="12.75" x14ac:dyDescent="0.2">
      <c r="E471" s="117"/>
      <c r="F471" s="117"/>
      <c r="O471" s="58"/>
      <c r="P471" s="58"/>
      <c r="R471" s="58"/>
      <c r="Z471" s="58"/>
    </row>
    <row r="472" spans="5:26" ht="12.75" x14ac:dyDescent="0.2">
      <c r="E472" s="117"/>
      <c r="F472" s="117"/>
      <c r="O472" s="58"/>
      <c r="P472" s="58"/>
      <c r="R472" s="58"/>
      <c r="Z472" s="58"/>
    </row>
    <row r="473" spans="5:26" ht="12.75" x14ac:dyDescent="0.2">
      <c r="E473" s="117"/>
      <c r="F473" s="117"/>
      <c r="O473" s="58"/>
      <c r="P473" s="58"/>
      <c r="R473" s="58"/>
      <c r="Z473" s="58"/>
    </row>
    <row r="474" spans="5:26" ht="12.75" x14ac:dyDescent="0.2">
      <c r="E474" s="117"/>
      <c r="F474" s="117"/>
      <c r="O474" s="58"/>
      <c r="P474" s="58"/>
      <c r="R474" s="58"/>
      <c r="Z474" s="58"/>
    </row>
    <row r="475" spans="5:26" ht="12.75" x14ac:dyDescent="0.2">
      <c r="E475" s="117"/>
      <c r="F475" s="117"/>
      <c r="O475" s="58"/>
      <c r="P475" s="58"/>
      <c r="R475" s="58"/>
      <c r="Z475" s="58"/>
    </row>
    <row r="476" spans="5:26" ht="12.75" x14ac:dyDescent="0.2">
      <c r="E476" s="117"/>
      <c r="F476" s="117"/>
      <c r="O476" s="58"/>
      <c r="P476" s="58"/>
      <c r="R476" s="58"/>
      <c r="Z476" s="58"/>
    </row>
    <row r="477" spans="5:26" ht="12.75" x14ac:dyDescent="0.2">
      <c r="E477" s="117"/>
      <c r="F477" s="117"/>
      <c r="O477" s="58"/>
      <c r="P477" s="58"/>
      <c r="R477" s="58"/>
      <c r="Z477" s="58"/>
    </row>
    <row r="478" spans="5:26" ht="12.75" x14ac:dyDescent="0.2">
      <c r="E478" s="117"/>
      <c r="F478" s="117"/>
      <c r="O478" s="58"/>
      <c r="P478" s="58"/>
      <c r="R478" s="58"/>
      <c r="Z478" s="58"/>
    </row>
    <row r="479" spans="5:26" ht="12.75" x14ac:dyDescent="0.2">
      <c r="E479" s="117"/>
      <c r="F479" s="117"/>
      <c r="O479" s="58"/>
      <c r="P479" s="58"/>
      <c r="R479" s="58"/>
      <c r="Z479" s="58"/>
    </row>
    <row r="480" spans="5:26" ht="12.75" x14ac:dyDescent="0.2">
      <c r="E480" s="117"/>
      <c r="F480" s="117"/>
      <c r="O480" s="58"/>
      <c r="P480" s="58"/>
      <c r="R480" s="58"/>
      <c r="Z480" s="58"/>
    </row>
    <row r="481" spans="5:26" ht="12.75" x14ac:dyDescent="0.2">
      <c r="E481" s="117"/>
      <c r="F481" s="117"/>
      <c r="O481" s="58"/>
      <c r="P481" s="58"/>
      <c r="R481" s="58"/>
      <c r="Z481" s="58"/>
    </row>
    <row r="482" spans="5:26" ht="12.75" x14ac:dyDescent="0.2">
      <c r="E482" s="117"/>
      <c r="F482" s="117"/>
      <c r="O482" s="58"/>
      <c r="P482" s="58"/>
      <c r="R482" s="58"/>
      <c r="Z482" s="58"/>
    </row>
    <row r="483" spans="5:26" ht="12.75" x14ac:dyDescent="0.2">
      <c r="E483" s="117"/>
      <c r="F483" s="117"/>
      <c r="O483" s="58"/>
      <c r="P483" s="58"/>
      <c r="R483" s="58"/>
      <c r="Z483" s="58"/>
    </row>
    <row r="484" spans="5:26" ht="12.75" x14ac:dyDescent="0.2">
      <c r="E484" s="117"/>
      <c r="F484" s="117"/>
      <c r="O484" s="58"/>
      <c r="P484" s="58"/>
      <c r="R484" s="58"/>
      <c r="Z484" s="58"/>
    </row>
    <row r="485" spans="5:26" ht="12.75" x14ac:dyDescent="0.2">
      <c r="E485" s="117"/>
      <c r="F485" s="117"/>
      <c r="O485" s="58"/>
      <c r="P485" s="58"/>
      <c r="R485" s="58"/>
      <c r="Z485" s="58"/>
    </row>
    <row r="486" spans="5:26" ht="12.75" x14ac:dyDescent="0.2">
      <c r="E486" s="117"/>
      <c r="F486" s="117"/>
      <c r="O486" s="58"/>
      <c r="P486" s="58"/>
      <c r="R486" s="58"/>
      <c r="Z486" s="58"/>
    </row>
    <row r="487" spans="5:26" ht="12.75" x14ac:dyDescent="0.2">
      <c r="E487" s="117"/>
      <c r="F487" s="117"/>
      <c r="O487" s="58"/>
      <c r="P487" s="58"/>
      <c r="R487" s="58"/>
      <c r="Z487" s="58"/>
    </row>
    <row r="488" spans="5:26" ht="12.75" x14ac:dyDescent="0.2">
      <c r="E488" s="117"/>
      <c r="F488" s="117"/>
      <c r="O488" s="58"/>
      <c r="P488" s="58"/>
      <c r="R488" s="58"/>
      <c r="Z488" s="58"/>
    </row>
    <row r="489" spans="5:26" ht="12.75" x14ac:dyDescent="0.2">
      <c r="E489" s="117"/>
      <c r="F489" s="117"/>
      <c r="O489" s="58"/>
      <c r="P489" s="58"/>
      <c r="R489" s="58"/>
      <c r="Z489" s="58"/>
    </row>
    <row r="490" spans="5:26" ht="12.75" x14ac:dyDescent="0.2">
      <c r="E490" s="117"/>
      <c r="F490" s="117"/>
      <c r="O490" s="58"/>
      <c r="P490" s="58"/>
      <c r="R490" s="58"/>
      <c r="Z490" s="58"/>
    </row>
    <row r="491" spans="5:26" ht="12.75" x14ac:dyDescent="0.2">
      <c r="E491" s="117"/>
      <c r="F491" s="117"/>
      <c r="O491" s="58"/>
      <c r="P491" s="58"/>
      <c r="R491" s="58"/>
      <c r="Z491" s="58"/>
    </row>
    <row r="492" spans="5:26" ht="12.75" x14ac:dyDescent="0.2">
      <c r="E492" s="117"/>
      <c r="F492" s="117"/>
      <c r="O492" s="58"/>
      <c r="P492" s="58"/>
      <c r="R492" s="58"/>
      <c r="Z492" s="58"/>
    </row>
    <row r="493" spans="5:26" ht="12.75" x14ac:dyDescent="0.2">
      <c r="E493" s="117"/>
      <c r="F493" s="117"/>
      <c r="O493" s="58"/>
      <c r="P493" s="58"/>
      <c r="R493" s="58"/>
      <c r="Z493" s="58"/>
    </row>
    <row r="494" spans="5:26" ht="12.75" x14ac:dyDescent="0.2">
      <c r="E494" s="117"/>
      <c r="F494" s="117"/>
      <c r="O494" s="58"/>
      <c r="P494" s="58"/>
      <c r="R494" s="58"/>
      <c r="Z494" s="58"/>
    </row>
    <row r="495" spans="5:26" ht="12.75" x14ac:dyDescent="0.2">
      <c r="E495" s="117"/>
      <c r="F495" s="117"/>
      <c r="O495" s="58"/>
      <c r="P495" s="58"/>
      <c r="R495" s="58"/>
      <c r="Z495" s="58"/>
    </row>
    <row r="496" spans="5:26" ht="12.75" x14ac:dyDescent="0.2">
      <c r="E496" s="117"/>
      <c r="F496" s="117"/>
      <c r="O496" s="58"/>
      <c r="P496" s="58"/>
      <c r="R496" s="58"/>
      <c r="Z496" s="58"/>
    </row>
    <row r="497" spans="5:26" ht="12.75" x14ac:dyDescent="0.2">
      <c r="E497" s="117"/>
      <c r="F497" s="117"/>
      <c r="O497" s="58"/>
      <c r="P497" s="58"/>
      <c r="R497" s="58"/>
      <c r="Z497" s="58"/>
    </row>
    <row r="498" spans="5:26" ht="12.75" x14ac:dyDescent="0.2">
      <c r="E498" s="117"/>
      <c r="F498" s="117"/>
      <c r="O498" s="58"/>
      <c r="P498" s="58"/>
      <c r="R498" s="58"/>
      <c r="Z498" s="58"/>
    </row>
    <row r="499" spans="5:26" ht="12.75" x14ac:dyDescent="0.2">
      <c r="E499" s="117"/>
      <c r="F499" s="117"/>
      <c r="O499" s="58"/>
      <c r="P499" s="58"/>
      <c r="R499" s="58"/>
      <c r="Z499" s="58"/>
    </row>
    <row r="500" spans="5:26" ht="12.75" x14ac:dyDescent="0.2">
      <c r="E500" s="117"/>
      <c r="F500" s="117"/>
      <c r="O500" s="58"/>
      <c r="P500" s="58"/>
      <c r="R500" s="58"/>
      <c r="Z500" s="58"/>
    </row>
    <row r="501" spans="5:26" ht="12.75" x14ac:dyDescent="0.2">
      <c r="E501" s="117"/>
      <c r="F501" s="117"/>
      <c r="O501" s="58"/>
      <c r="P501" s="58"/>
      <c r="R501" s="58"/>
      <c r="Z501" s="58"/>
    </row>
    <row r="502" spans="5:26" ht="12.75" x14ac:dyDescent="0.2">
      <c r="E502" s="117"/>
      <c r="F502" s="117"/>
      <c r="O502" s="58"/>
      <c r="P502" s="58"/>
      <c r="R502" s="58"/>
      <c r="Z502" s="58"/>
    </row>
    <row r="503" spans="5:26" ht="12.75" x14ac:dyDescent="0.2">
      <c r="E503" s="117"/>
      <c r="F503" s="117"/>
      <c r="O503" s="58"/>
      <c r="P503" s="58"/>
      <c r="R503" s="58"/>
      <c r="Z503" s="58"/>
    </row>
    <row r="504" spans="5:26" ht="12.75" x14ac:dyDescent="0.2">
      <c r="E504" s="117"/>
      <c r="F504" s="117"/>
      <c r="O504" s="58"/>
      <c r="P504" s="58"/>
      <c r="R504" s="58"/>
      <c r="Z504" s="58"/>
    </row>
    <row r="505" spans="5:26" ht="12.75" x14ac:dyDescent="0.2">
      <c r="E505" s="117"/>
      <c r="F505" s="117"/>
      <c r="O505" s="58"/>
      <c r="P505" s="58"/>
      <c r="R505" s="58"/>
      <c r="Z505" s="58"/>
    </row>
    <row r="506" spans="5:26" ht="12.75" x14ac:dyDescent="0.2">
      <c r="E506" s="117"/>
      <c r="F506" s="117"/>
      <c r="O506" s="58"/>
      <c r="P506" s="58"/>
      <c r="R506" s="58"/>
      <c r="Z506" s="58"/>
    </row>
    <row r="507" spans="5:26" ht="12.75" x14ac:dyDescent="0.2">
      <c r="E507" s="117"/>
      <c r="F507" s="117"/>
      <c r="O507" s="58"/>
      <c r="P507" s="58"/>
      <c r="R507" s="58"/>
      <c r="Z507" s="58"/>
    </row>
    <row r="508" spans="5:26" ht="12.75" x14ac:dyDescent="0.2">
      <c r="E508" s="117"/>
      <c r="F508" s="117"/>
      <c r="O508" s="58"/>
      <c r="P508" s="58"/>
      <c r="R508" s="58"/>
      <c r="Z508" s="58"/>
    </row>
    <row r="509" spans="5:26" ht="12.75" x14ac:dyDescent="0.2">
      <c r="E509" s="117"/>
      <c r="F509" s="117"/>
      <c r="O509" s="58"/>
      <c r="P509" s="58"/>
      <c r="R509" s="58"/>
      <c r="Z509" s="58"/>
    </row>
    <row r="510" spans="5:26" ht="12.75" x14ac:dyDescent="0.2">
      <c r="E510" s="117"/>
      <c r="F510" s="117"/>
      <c r="O510" s="58"/>
      <c r="P510" s="58"/>
      <c r="R510" s="58"/>
      <c r="Z510" s="58"/>
    </row>
    <row r="511" spans="5:26" ht="12.75" x14ac:dyDescent="0.2">
      <c r="E511" s="117"/>
      <c r="F511" s="117"/>
      <c r="O511" s="58"/>
      <c r="P511" s="58"/>
      <c r="R511" s="58"/>
      <c r="Z511" s="58"/>
    </row>
    <row r="512" spans="5:26" ht="12.75" x14ac:dyDescent="0.2">
      <c r="E512" s="117"/>
      <c r="F512" s="117"/>
      <c r="O512" s="58"/>
      <c r="P512" s="58"/>
      <c r="R512" s="58"/>
      <c r="Z512" s="58"/>
    </row>
    <row r="513" spans="5:26" ht="12.75" x14ac:dyDescent="0.2">
      <c r="E513" s="117"/>
      <c r="F513" s="117"/>
      <c r="O513" s="58"/>
      <c r="P513" s="58"/>
      <c r="R513" s="58"/>
      <c r="Z513" s="58"/>
    </row>
    <row r="514" spans="5:26" ht="12.75" x14ac:dyDescent="0.2">
      <c r="E514" s="117"/>
      <c r="F514" s="117"/>
      <c r="O514" s="58"/>
      <c r="P514" s="58"/>
      <c r="R514" s="58"/>
      <c r="Z514" s="58"/>
    </row>
    <row r="515" spans="5:26" ht="12.75" x14ac:dyDescent="0.2">
      <c r="E515" s="117"/>
      <c r="F515" s="117"/>
      <c r="O515" s="58"/>
      <c r="P515" s="58"/>
      <c r="R515" s="58"/>
      <c r="Z515" s="58"/>
    </row>
    <row r="516" spans="5:26" ht="12.75" x14ac:dyDescent="0.2">
      <c r="E516" s="117"/>
      <c r="F516" s="117"/>
      <c r="O516" s="58"/>
      <c r="P516" s="58"/>
      <c r="R516" s="58"/>
      <c r="Z516" s="58"/>
    </row>
    <row r="517" spans="5:26" ht="12.75" x14ac:dyDescent="0.2">
      <c r="E517" s="117"/>
      <c r="F517" s="117"/>
      <c r="O517" s="58"/>
      <c r="P517" s="58"/>
      <c r="R517" s="58"/>
      <c r="Z517" s="58"/>
    </row>
    <row r="518" spans="5:26" ht="12.75" x14ac:dyDescent="0.2">
      <c r="E518" s="117"/>
      <c r="F518" s="117"/>
      <c r="O518" s="58"/>
      <c r="P518" s="58"/>
      <c r="R518" s="58"/>
      <c r="Z518" s="58"/>
    </row>
    <row r="519" spans="5:26" ht="12.75" x14ac:dyDescent="0.2">
      <c r="E519" s="117"/>
      <c r="F519" s="117"/>
      <c r="O519" s="58"/>
      <c r="P519" s="58"/>
      <c r="R519" s="58"/>
      <c r="Z519" s="58"/>
    </row>
    <row r="520" spans="5:26" ht="12.75" x14ac:dyDescent="0.2">
      <c r="E520" s="117"/>
      <c r="F520" s="117"/>
      <c r="O520" s="58"/>
      <c r="P520" s="58"/>
      <c r="R520" s="58"/>
      <c r="Z520" s="58"/>
    </row>
    <row r="521" spans="5:26" ht="12.75" x14ac:dyDescent="0.2">
      <c r="E521" s="117"/>
      <c r="F521" s="117"/>
      <c r="O521" s="58"/>
      <c r="P521" s="58"/>
      <c r="R521" s="58"/>
      <c r="Z521" s="58"/>
    </row>
    <row r="522" spans="5:26" ht="12.75" x14ac:dyDescent="0.2">
      <c r="E522" s="117"/>
      <c r="F522" s="117"/>
      <c r="O522" s="58"/>
      <c r="P522" s="58"/>
      <c r="R522" s="58"/>
      <c r="Z522" s="58"/>
    </row>
    <row r="523" spans="5:26" ht="12.75" x14ac:dyDescent="0.2">
      <c r="E523" s="117"/>
      <c r="F523" s="117"/>
      <c r="O523" s="58"/>
      <c r="P523" s="58"/>
      <c r="R523" s="58"/>
      <c r="Z523" s="58"/>
    </row>
    <row r="524" spans="5:26" ht="12.75" x14ac:dyDescent="0.2">
      <c r="E524" s="117"/>
      <c r="F524" s="117"/>
      <c r="O524" s="58"/>
      <c r="P524" s="58"/>
      <c r="R524" s="58"/>
      <c r="Z524" s="58"/>
    </row>
    <row r="525" spans="5:26" ht="12.75" x14ac:dyDescent="0.2">
      <c r="E525" s="117"/>
      <c r="F525" s="117"/>
      <c r="O525" s="58"/>
      <c r="P525" s="58"/>
      <c r="R525" s="58"/>
      <c r="Z525" s="58"/>
    </row>
    <row r="526" spans="5:26" ht="12.75" x14ac:dyDescent="0.2">
      <c r="E526" s="117"/>
      <c r="F526" s="117"/>
      <c r="O526" s="58"/>
      <c r="P526" s="58"/>
      <c r="R526" s="58"/>
      <c r="Z526" s="58"/>
    </row>
    <row r="527" spans="5:26" ht="12.75" x14ac:dyDescent="0.2">
      <c r="E527" s="117"/>
      <c r="F527" s="117"/>
      <c r="O527" s="58"/>
      <c r="P527" s="58"/>
      <c r="R527" s="58"/>
      <c r="Z527" s="58"/>
    </row>
    <row r="528" spans="5:26" ht="12.75" x14ac:dyDescent="0.2">
      <c r="E528" s="117"/>
      <c r="F528" s="117"/>
      <c r="O528" s="58"/>
      <c r="P528" s="58"/>
      <c r="R528" s="58"/>
      <c r="Z528" s="58"/>
    </row>
    <row r="529" spans="5:26" ht="12.75" x14ac:dyDescent="0.2">
      <c r="E529" s="117"/>
      <c r="F529" s="117"/>
      <c r="O529" s="58"/>
      <c r="P529" s="58"/>
      <c r="R529" s="58"/>
      <c r="Z529" s="58"/>
    </row>
    <row r="530" spans="5:26" ht="12.75" x14ac:dyDescent="0.2">
      <c r="E530" s="117"/>
      <c r="F530" s="117"/>
      <c r="O530" s="58"/>
      <c r="P530" s="58"/>
      <c r="R530" s="58"/>
      <c r="Z530" s="58"/>
    </row>
    <row r="531" spans="5:26" ht="12.75" x14ac:dyDescent="0.2">
      <c r="E531" s="117"/>
      <c r="F531" s="117"/>
      <c r="O531" s="58"/>
      <c r="P531" s="58"/>
      <c r="R531" s="58"/>
      <c r="Z531" s="58"/>
    </row>
    <row r="532" spans="5:26" ht="12.75" x14ac:dyDescent="0.2">
      <c r="E532" s="117"/>
      <c r="F532" s="117"/>
      <c r="O532" s="58"/>
      <c r="P532" s="58"/>
      <c r="R532" s="58"/>
      <c r="Z532" s="58"/>
    </row>
    <row r="533" spans="5:26" ht="12.75" x14ac:dyDescent="0.2">
      <c r="E533" s="117"/>
      <c r="F533" s="117"/>
      <c r="O533" s="58"/>
      <c r="P533" s="58"/>
      <c r="R533" s="58"/>
      <c r="Z533" s="58"/>
    </row>
    <row r="534" spans="5:26" ht="12.75" x14ac:dyDescent="0.2">
      <c r="E534" s="117"/>
      <c r="F534" s="117"/>
      <c r="O534" s="58"/>
      <c r="P534" s="58"/>
      <c r="R534" s="58"/>
      <c r="Z534" s="58"/>
    </row>
    <row r="535" spans="5:26" ht="12.75" x14ac:dyDescent="0.2">
      <c r="E535" s="117"/>
      <c r="F535" s="117"/>
      <c r="O535" s="58"/>
      <c r="P535" s="58"/>
      <c r="R535" s="58"/>
      <c r="Z535" s="58"/>
    </row>
    <row r="536" spans="5:26" ht="12.75" x14ac:dyDescent="0.2">
      <c r="E536" s="117"/>
      <c r="F536" s="117"/>
      <c r="O536" s="58"/>
      <c r="P536" s="58"/>
      <c r="R536" s="58"/>
      <c r="Z536" s="58"/>
    </row>
    <row r="537" spans="5:26" ht="12.75" x14ac:dyDescent="0.2">
      <c r="E537" s="117"/>
      <c r="F537" s="117"/>
      <c r="O537" s="58"/>
      <c r="P537" s="58"/>
      <c r="R537" s="58"/>
      <c r="Z537" s="58"/>
    </row>
    <row r="538" spans="5:26" ht="12.75" x14ac:dyDescent="0.2">
      <c r="E538" s="117"/>
      <c r="F538" s="117"/>
      <c r="O538" s="58"/>
      <c r="P538" s="58"/>
      <c r="R538" s="58"/>
      <c r="Z538" s="58"/>
    </row>
    <row r="539" spans="5:26" ht="12.75" x14ac:dyDescent="0.2">
      <c r="E539" s="117"/>
      <c r="F539" s="117"/>
      <c r="O539" s="58"/>
      <c r="P539" s="58"/>
      <c r="R539" s="58"/>
      <c r="Z539" s="58"/>
    </row>
    <row r="540" spans="5:26" ht="12.75" x14ac:dyDescent="0.2">
      <c r="E540" s="117"/>
      <c r="F540" s="117"/>
      <c r="O540" s="58"/>
      <c r="P540" s="58"/>
      <c r="R540" s="58"/>
      <c r="Z540" s="58"/>
    </row>
    <row r="541" spans="5:26" ht="12.75" x14ac:dyDescent="0.2">
      <c r="E541" s="117"/>
      <c r="F541" s="117"/>
      <c r="O541" s="58"/>
      <c r="P541" s="58"/>
      <c r="R541" s="58"/>
      <c r="Z541" s="58"/>
    </row>
    <row r="542" spans="5:26" ht="12.75" x14ac:dyDescent="0.2">
      <c r="E542" s="117"/>
      <c r="F542" s="117"/>
      <c r="O542" s="58"/>
      <c r="P542" s="58"/>
      <c r="R542" s="58"/>
      <c r="Z542" s="58"/>
    </row>
    <row r="543" spans="5:26" ht="12.75" x14ac:dyDescent="0.2">
      <c r="E543" s="117"/>
      <c r="F543" s="117"/>
      <c r="O543" s="58"/>
      <c r="P543" s="58"/>
      <c r="R543" s="58"/>
      <c r="Z543" s="58"/>
    </row>
    <row r="544" spans="5:26" ht="12.75" x14ac:dyDescent="0.2">
      <c r="E544" s="117"/>
      <c r="F544" s="117"/>
      <c r="O544" s="58"/>
      <c r="P544" s="58"/>
      <c r="R544" s="58"/>
      <c r="Z544" s="58"/>
    </row>
    <row r="545" spans="5:26" ht="12.75" x14ac:dyDescent="0.2">
      <c r="E545" s="117"/>
      <c r="F545" s="117"/>
      <c r="O545" s="58"/>
      <c r="P545" s="58"/>
      <c r="R545" s="58"/>
      <c r="Z545" s="58"/>
    </row>
    <row r="546" spans="5:26" ht="12.75" x14ac:dyDescent="0.2">
      <c r="E546" s="117"/>
      <c r="F546" s="117"/>
      <c r="O546" s="58"/>
      <c r="P546" s="58"/>
      <c r="R546" s="58"/>
      <c r="Z546" s="58"/>
    </row>
    <row r="547" spans="5:26" ht="12.75" x14ac:dyDescent="0.2">
      <c r="E547" s="117"/>
      <c r="F547" s="117"/>
      <c r="O547" s="58"/>
      <c r="P547" s="58"/>
      <c r="R547" s="58"/>
      <c r="Z547" s="58"/>
    </row>
    <row r="548" spans="5:26" ht="12.75" x14ac:dyDescent="0.2">
      <c r="E548" s="117"/>
      <c r="F548" s="117"/>
      <c r="O548" s="58"/>
      <c r="P548" s="58"/>
      <c r="R548" s="58"/>
      <c r="Z548" s="58"/>
    </row>
    <row r="549" spans="5:26" ht="12.75" x14ac:dyDescent="0.2">
      <c r="E549" s="117"/>
      <c r="F549" s="117"/>
      <c r="O549" s="58"/>
      <c r="P549" s="58"/>
      <c r="R549" s="58"/>
      <c r="Z549" s="58"/>
    </row>
    <row r="550" spans="5:26" ht="12.75" x14ac:dyDescent="0.2">
      <c r="E550" s="117"/>
      <c r="F550" s="117"/>
      <c r="O550" s="58"/>
      <c r="P550" s="58"/>
      <c r="R550" s="58"/>
      <c r="Z550" s="58"/>
    </row>
    <row r="551" spans="5:26" ht="12.75" x14ac:dyDescent="0.2">
      <c r="E551" s="117"/>
      <c r="F551" s="117"/>
      <c r="O551" s="58"/>
      <c r="P551" s="58"/>
      <c r="R551" s="58"/>
      <c r="Z551" s="58"/>
    </row>
    <row r="552" spans="5:26" ht="12.75" x14ac:dyDescent="0.2">
      <c r="E552" s="117"/>
      <c r="F552" s="117"/>
      <c r="O552" s="58"/>
      <c r="P552" s="58"/>
      <c r="R552" s="58"/>
      <c r="Z552" s="58"/>
    </row>
    <row r="553" spans="5:26" ht="12.75" x14ac:dyDescent="0.2">
      <c r="E553" s="117"/>
      <c r="F553" s="117"/>
      <c r="O553" s="58"/>
      <c r="P553" s="58"/>
      <c r="R553" s="58"/>
      <c r="Z553" s="58"/>
    </row>
    <row r="554" spans="5:26" ht="12.75" x14ac:dyDescent="0.2">
      <c r="E554" s="117"/>
      <c r="F554" s="117"/>
      <c r="O554" s="58"/>
      <c r="P554" s="58"/>
      <c r="R554" s="58"/>
      <c r="Z554" s="58"/>
    </row>
    <row r="555" spans="5:26" ht="12.75" x14ac:dyDescent="0.2">
      <c r="E555" s="117"/>
      <c r="F555" s="117"/>
      <c r="O555" s="58"/>
      <c r="P555" s="58"/>
      <c r="R555" s="58"/>
      <c r="Z555" s="58"/>
    </row>
    <row r="556" spans="5:26" ht="12.75" x14ac:dyDescent="0.2">
      <c r="E556" s="117"/>
      <c r="F556" s="117"/>
      <c r="O556" s="58"/>
      <c r="P556" s="58"/>
      <c r="R556" s="58"/>
      <c r="Z556" s="58"/>
    </row>
    <row r="557" spans="5:26" ht="12.75" x14ac:dyDescent="0.2">
      <c r="E557" s="117"/>
      <c r="F557" s="117"/>
      <c r="O557" s="58"/>
      <c r="P557" s="58"/>
      <c r="R557" s="58"/>
      <c r="Z557" s="58"/>
    </row>
    <row r="558" spans="5:26" ht="12.75" x14ac:dyDescent="0.2">
      <c r="E558" s="117"/>
      <c r="F558" s="117"/>
      <c r="O558" s="58"/>
      <c r="P558" s="58"/>
      <c r="R558" s="58"/>
      <c r="Z558" s="58"/>
    </row>
    <row r="559" spans="5:26" ht="12.75" x14ac:dyDescent="0.2">
      <c r="E559" s="117"/>
      <c r="F559" s="117"/>
      <c r="O559" s="58"/>
      <c r="P559" s="58"/>
      <c r="R559" s="58"/>
      <c r="Z559" s="58"/>
    </row>
    <row r="560" spans="5:26" ht="12.75" x14ac:dyDescent="0.2">
      <c r="E560" s="117"/>
      <c r="F560" s="117"/>
      <c r="O560" s="58"/>
      <c r="P560" s="58"/>
      <c r="R560" s="58"/>
      <c r="Z560" s="58"/>
    </row>
    <row r="561" spans="5:26" ht="12.75" x14ac:dyDescent="0.2">
      <c r="E561" s="117"/>
      <c r="F561" s="117"/>
      <c r="O561" s="58"/>
      <c r="P561" s="58"/>
      <c r="R561" s="58"/>
      <c r="Z561" s="58"/>
    </row>
    <row r="562" spans="5:26" ht="12.75" x14ac:dyDescent="0.2">
      <c r="E562" s="117"/>
      <c r="F562" s="117"/>
      <c r="O562" s="58"/>
      <c r="P562" s="58"/>
      <c r="R562" s="58"/>
      <c r="Z562" s="58"/>
    </row>
    <row r="563" spans="5:26" ht="12.75" x14ac:dyDescent="0.2">
      <c r="E563" s="117"/>
      <c r="F563" s="117"/>
      <c r="O563" s="58"/>
      <c r="P563" s="58"/>
      <c r="R563" s="58"/>
      <c r="Z563" s="58"/>
    </row>
    <row r="564" spans="5:26" ht="12.75" x14ac:dyDescent="0.2">
      <c r="E564" s="117"/>
      <c r="F564" s="117"/>
      <c r="O564" s="58"/>
      <c r="P564" s="58"/>
      <c r="R564" s="58"/>
      <c r="Z564" s="58"/>
    </row>
    <row r="565" spans="5:26" ht="12.75" x14ac:dyDescent="0.2">
      <c r="E565" s="117"/>
      <c r="F565" s="117"/>
      <c r="O565" s="58"/>
      <c r="P565" s="58"/>
      <c r="R565" s="58"/>
      <c r="Z565" s="58"/>
    </row>
    <row r="566" spans="5:26" ht="12.75" x14ac:dyDescent="0.2">
      <c r="E566" s="117"/>
      <c r="F566" s="117"/>
      <c r="O566" s="58"/>
      <c r="P566" s="58"/>
      <c r="R566" s="58"/>
      <c r="Z566" s="58"/>
    </row>
    <row r="567" spans="5:26" ht="12.75" x14ac:dyDescent="0.2">
      <c r="E567" s="117"/>
      <c r="F567" s="117"/>
      <c r="O567" s="58"/>
      <c r="P567" s="58"/>
      <c r="R567" s="58"/>
      <c r="Z567" s="58"/>
    </row>
    <row r="568" spans="5:26" ht="12.75" x14ac:dyDescent="0.2">
      <c r="E568" s="117"/>
      <c r="F568" s="117"/>
      <c r="O568" s="58"/>
      <c r="P568" s="58"/>
      <c r="R568" s="58"/>
      <c r="Z568" s="58"/>
    </row>
    <row r="569" spans="5:26" ht="12.75" x14ac:dyDescent="0.2">
      <c r="E569" s="117"/>
      <c r="F569" s="117"/>
      <c r="O569" s="58"/>
      <c r="P569" s="58"/>
      <c r="R569" s="58"/>
      <c r="Z569" s="58"/>
    </row>
    <row r="570" spans="5:26" ht="12.75" x14ac:dyDescent="0.2">
      <c r="E570" s="117"/>
      <c r="F570" s="117"/>
      <c r="O570" s="58"/>
      <c r="P570" s="58"/>
      <c r="R570" s="58"/>
      <c r="Z570" s="58"/>
    </row>
    <row r="571" spans="5:26" ht="12.75" x14ac:dyDescent="0.2">
      <c r="E571" s="117"/>
      <c r="F571" s="117"/>
      <c r="O571" s="58"/>
      <c r="P571" s="58"/>
      <c r="R571" s="58"/>
      <c r="Z571" s="58"/>
    </row>
    <row r="572" spans="5:26" ht="12.75" x14ac:dyDescent="0.2">
      <c r="E572" s="117"/>
      <c r="F572" s="117"/>
      <c r="O572" s="58"/>
      <c r="P572" s="58"/>
      <c r="R572" s="58"/>
      <c r="Z572" s="58"/>
    </row>
    <row r="573" spans="5:26" ht="12.75" x14ac:dyDescent="0.2">
      <c r="E573" s="117"/>
      <c r="F573" s="117"/>
      <c r="O573" s="58"/>
      <c r="P573" s="58"/>
      <c r="R573" s="58"/>
      <c r="Z573" s="58"/>
    </row>
    <row r="574" spans="5:26" ht="12.75" x14ac:dyDescent="0.2">
      <c r="E574" s="117"/>
      <c r="F574" s="117"/>
      <c r="O574" s="58"/>
      <c r="P574" s="58"/>
      <c r="R574" s="58"/>
      <c r="Z574" s="58"/>
    </row>
    <row r="575" spans="5:26" ht="12.75" x14ac:dyDescent="0.2">
      <c r="E575" s="117"/>
      <c r="F575" s="117"/>
      <c r="O575" s="58"/>
      <c r="P575" s="58"/>
      <c r="R575" s="58"/>
      <c r="Z575" s="58"/>
    </row>
    <row r="576" spans="5:26" ht="12.75" x14ac:dyDescent="0.2">
      <c r="E576" s="117"/>
      <c r="F576" s="117"/>
      <c r="O576" s="58"/>
      <c r="P576" s="58"/>
      <c r="R576" s="58"/>
      <c r="Z576" s="58"/>
    </row>
    <row r="577" spans="5:26" ht="12.75" x14ac:dyDescent="0.2">
      <c r="E577" s="117"/>
      <c r="F577" s="117"/>
      <c r="O577" s="58"/>
      <c r="P577" s="58"/>
      <c r="R577" s="58"/>
      <c r="Z577" s="58"/>
    </row>
    <row r="578" spans="5:26" ht="12.75" x14ac:dyDescent="0.2">
      <c r="E578" s="117"/>
      <c r="F578" s="117"/>
      <c r="O578" s="58"/>
      <c r="P578" s="58"/>
      <c r="R578" s="58"/>
      <c r="Z578" s="58"/>
    </row>
    <row r="579" spans="5:26" ht="12.75" x14ac:dyDescent="0.2">
      <c r="E579" s="117"/>
      <c r="F579" s="117"/>
      <c r="O579" s="58"/>
      <c r="P579" s="58"/>
      <c r="R579" s="58"/>
      <c r="Z579" s="58"/>
    </row>
    <row r="580" spans="5:26" ht="12.75" x14ac:dyDescent="0.2">
      <c r="E580" s="117"/>
      <c r="F580" s="117"/>
      <c r="O580" s="58"/>
      <c r="P580" s="58"/>
      <c r="R580" s="58"/>
      <c r="Z580" s="58"/>
    </row>
    <row r="581" spans="5:26" ht="12.75" x14ac:dyDescent="0.2">
      <c r="E581" s="117"/>
      <c r="F581" s="117"/>
      <c r="O581" s="58"/>
      <c r="P581" s="58"/>
      <c r="R581" s="58"/>
      <c r="Z581" s="58"/>
    </row>
    <row r="582" spans="5:26" ht="12.75" x14ac:dyDescent="0.2">
      <c r="E582" s="117"/>
      <c r="F582" s="117"/>
      <c r="O582" s="58"/>
      <c r="P582" s="58"/>
      <c r="R582" s="58"/>
      <c r="Z582" s="58"/>
    </row>
    <row r="583" spans="5:26" ht="12.75" x14ac:dyDescent="0.2">
      <c r="E583" s="117"/>
      <c r="F583" s="117"/>
      <c r="O583" s="58"/>
      <c r="P583" s="58"/>
      <c r="R583" s="58"/>
      <c r="Z583" s="58"/>
    </row>
    <row r="584" spans="5:26" ht="12.75" x14ac:dyDescent="0.2">
      <c r="E584" s="117"/>
      <c r="F584" s="117"/>
      <c r="O584" s="58"/>
      <c r="P584" s="58"/>
      <c r="R584" s="58"/>
      <c r="Z584" s="58"/>
    </row>
    <row r="585" spans="5:26" ht="12.75" x14ac:dyDescent="0.2">
      <c r="E585" s="117"/>
      <c r="F585" s="117"/>
      <c r="O585" s="58"/>
      <c r="P585" s="58"/>
      <c r="R585" s="58"/>
      <c r="Z585" s="58"/>
    </row>
    <row r="586" spans="5:26" ht="12.75" x14ac:dyDescent="0.2">
      <c r="E586" s="117"/>
      <c r="F586" s="117"/>
      <c r="O586" s="58"/>
      <c r="P586" s="58"/>
      <c r="R586" s="58"/>
      <c r="Z586" s="58"/>
    </row>
    <row r="587" spans="5:26" ht="12.75" x14ac:dyDescent="0.2">
      <c r="E587" s="117"/>
      <c r="F587" s="117"/>
      <c r="O587" s="58"/>
      <c r="P587" s="58"/>
      <c r="R587" s="58"/>
      <c r="Z587" s="58"/>
    </row>
    <row r="588" spans="5:26" ht="12.75" x14ac:dyDescent="0.2">
      <c r="E588" s="117"/>
      <c r="F588" s="117"/>
      <c r="O588" s="58"/>
      <c r="P588" s="58"/>
      <c r="R588" s="58"/>
      <c r="Z588" s="58"/>
    </row>
    <row r="589" spans="5:26" ht="12.75" x14ac:dyDescent="0.2">
      <c r="E589" s="117"/>
      <c r="F589" s="117"/>
      <c r="O589" s="58"/>
      <c r="P589" s="58"/>
      <c r="R589" s="58"/>
      <c r="Z589" s="58"/>
    </row>
    <row r="590" spans="5:26" ht="12.75" x14ac:dyDescent="0.2">
      <c r="E590" s="117"/>
      <c r="F590" s="117"/>
      <c r="O590" s="58"/>
      <c r="P590" s="58"/>
      <c r="R590" s="58"/>
      <c r="Z590" s="58"/>
    </row>
    <row r="591" spans="5:26" ht="12.75" x14ac:dyDescent="0.2">
      <c r="E591" s="117"/>
      <c r="F591" s="117"/>
      <c r="O591" s="58"/>
      <c r="P591" s="58"/>
      <c r="R591" s="58"/>
      <c r="Z591" s="58"/>
    </row>
    <row r="592" spans="5:26" ht="12.75" x14ac:dyDescent="0.2">
      <c r="E592" s="117"/>
      <c r="F592" s="117"/>
      <c r="O592" s="58"/>
      <c r="P592" s="58"/>
      <c r="R592" s="58"/>
      <c r="Z592" s="58"/>
    </row>
    <row r="593" spans="5:26" ht="12.75" x14ac:dyDescent="0.2">
      <c r="E593" s="117"/>
      <c r="F593" s="117"/>
      <c r="O593" s="58"/>
      <c r="P593" s="58"/>
      <c r="R593" s="58"/>
      <c r="Z593" s="58"/>
    </row>
    <row r="594" spans="5:26" ht="12.75" x14ac:dyDescent="0.2">
      <c r="E594" s="117"/>
      <c r="F594" s="117"/>
      <c r="O594" s="58"/>
      <c r="P594" s="58"/>
      <c r="R594" s="58"/>
      <c r="Z594" s="58"/>
    </row>
    <row r="595" spans="5:26" ht="12.75" x14ac:dyDescent="0.2">
      <c r="E595" s="117"/>
      <c r="F595" s="117"/>
      <c r="O595" s="58"/>
      <c r="P595" s="58"/>
      <c r="R595" s="58"/>
      <c r="Z595" s="58"/>
    </row>
    <row r="596" spans="5:26" ht="12.75" x14ac:dyDescent="0.2">
      <c r="E596" s="117"/>
      <c r="F596" s="117"/>
      <c r="O596" s="58"/>
      <c r="P596" s="58"/>
      <c r="R596" s="58"/>
      <c r="Z596" s="58"/>
    </row>
    <row r="597" spans="5:26" ht="12.75" x14ac:dyDescent="0.2">
      <c r="E597" s="117"/>
      <c r="F597" s="117"/>
      <c r="O597" s="58"/>
      <c r="P597" s="58"/>
      <c r="R597" s="58"/>
      <c r="Z597" s="58"/>
    </row>
    <row r="598" spans="5:26" ht="12.75" x14ac:dyDescent="0.2">
      <c r="E598" s="117"/>
      <c r="F598" s="117"/>
      <c r="O598" s="58"/>
      <c r="P598" s="58"/>
      <c r="R598" s="58"/>
      <c r="Z598" s="58"/>
    </row>
    <row r="599" spans="5:26" ht="12.75" x14ac:dyDescent="0.2">
      <c r="E599" s="117"/>
      <c r="F599" s="117"/>
      <c r="O599" s="58"/>
      <c r="P599" s="58"/>
      <c r="R599" s="58"/>
      <c r="Z599" s="58"/>
    </row>
    <row r="600" spans="5:26" ht="12.75" x14ac:dyDescent="0.2">
      <c r="E600" s="117"/>
      <c r="F600" s="117"/>
      <c r="O600" s="58"/>
      <c r="P600" s="58"/>
      <c r="R600" s="58"/>
      <c r="Z600" s="58"/>
    </row>
    <row r="601" spans="5:26" ht="12.75" x14ac:dyDescent="0.2">
      <c r="E601" s="117"/>
      <c r="F601" s="117"/>
      <c r="O601" s="58"/>
      <c r="P601" s="58"/>
      <c r="R601" s="58"/>
      <c r="Z601" s="58"/>
    </row>
    <row r="602" spans="5:26" ht="12.75" x14ac:dyDescent="0.2">
      <c r="E602" s="117"/>
      <c r="F602" s="117"/>
      <c r="O602" s="58"/>
      <c r="P602" s="58"/>
      <c r="R602" s="58"/>
      <c r="Z602" s="58"/>
    </row>
    <row r="603" spans="5:26" ht="12.75" x14ac:dyDescent="0.2">
      <c r="E603" s="117"/>
      <c r="F603" s="117"/>
      <c r="O603" s="58"/>
      <c r="P603" s="58"/>
      <c r="R603" s="58"/>
      <c r="Z603" s="58"/>
    </row>
    <row r="604" spans="5:26" ht="12.75" x14ac:dyDescent="0.2">
      <c r="E604" s="117"/>
      <c r="F604" s="117"/>
      <c r="O604" s="58"/>
      <c r="P604" s="58"/>
      <c r="R604" s="58"/>
      <c r="Z604" s="58"/>
    </row>
    <row r="605" spans="5:26" ht="12.75" x14ac:dyDescent="0.2">
      <c r="E605" s="117"/>
      <c r="F605" s="117"/>
      <c r="O605" s="58"/>
      <c r="P605" s="58"/>
      <c r="R605" s="58"/>
      <c r="Z605" s="58"/>
    </row>
    <row r="606" spans="5:26" ht="12.75" x14ac:dyDescent="0.2">
      <c r="E606" s="117"/>
      <c r="F606" s="117"/>
      <c r="O606" s="58"/>
      <c r="P606" s="58"/>
      <c r="R606" s="58"/>
      <c r="Z606" s="58"/>
    </row>
    <row r="607" spans="5:26" ht="12.75" x14ac:dyDescent="0.2">
      <c r="E607" s="117"/>
      <c r="F607" s="117"/>
      <c r="O607" s="58"/>
      <c r="P607" s="58"/>
      <c r="R607" s="58"/>
      <c r="Z607" s="58"/>
    </row>
    <row r="608" spans="5:26" ht="12.75" x14ac:dyDescent="0.2">
      <c r="E608" s="117"/>
      <c r="F608" s="117"/>
      <c r="O608" s="58"/>
      <c r="P608" s="58"/>
      <c r="R608" s="58"/>
      <c r="Z608" s="58"/>
    </row>
    <row r="609" spans="5:26" ht="12.75" x14ac:dyDescent="0.2">
      <c r="E609" s="117"/>
      <c r="F609" s="117"/>
      <c r="O609" s="58"/>
      <c r="P609" s="58"/>
      <c r="R609" s="58"/>
      <c r="Z609" s="58"/>
    </row>
    <row r="610" spans="5:26" ht="12.75" x14ac:dyDescent="0.2">
      <c r="E610" s="117"/>
      <c r="F610" s="117"/>
      <c r="O610" s="58"/>
      <c r="P610" s="58"/>
      <c r="R610" s="58"/>
      <c r="Z610" s="58"/>
    </row>
    <row r="611" spans="5:26" ht="12.75" x14ac:dyDescent="0.2">
      <c r="E611" s="117"/>
      <c r="F611" s="117"/>
      <c r="O611" s="58"/>
      <c r="P611" s="58"/>
      <c r="R611" s="58"/>
      <c r="Z611" s="58"/>
    </row>
    <row r="612" spans="5:26" ht="12.75" x14ac:dyDescent="0.2">
      <c r="E612" s="117"/>
      <c r="F612" s="117"/>
      <c r="O612" s="58"/>
      <c r="P612" s="58"/>
      <c r="R612" s="58"/>
      <c r="Z612" s="58"/>
    </row>
    <row r="613" spans="5:26" ht="12.75" x14ac:dyDescent="0.2">
      <c r="E613" s="117"/>
      <c r="F613" s="117"/>
      <c r="O613" s="58"/>
      <c r="P613" s="58"/>
      <c r="R613" s="58"/>
      <c r="Z613" s="58"/>
    </row>
    <row r="614" spans="5:26" ht="12.75" x14ac:dyDescent="0.2">
      <c r="E614" s="117"/>
      <c r="F614" s="117"/>
      <c r="O614" s="58"/>
      <c r="P614" s="58"/>
      <c r="R614" s="58"/>
      <c r="Z614" s="58"/>
    </row>
    <row r="615" spans="5:26" ht="12.75" x14ac:dyDescent="0.2">
      <c r="E615" s="117"/>
      <c r="F615" s="117"/>
      <c r="O615" s="58"/>
      <c r="P615" s="58"/>
      <c r="R615" s="58"/>
      <c r="Z615" s="58"/>
    </row>
    <row r="616" spans="5:26" ht="12.75" x14ac:dyDescent="0.2">
      <c r="E616" s="117"/>
      <c r="F616" s="117"/>
      <c r="O616" s="58"/>
      <c r="P616" s="58"/>
      <c r="R616" s="58"/>
      <c r="Z616" s="58"/>
    </row>
    <row r="617" spans="5:26" ht="12.75" x14ac:dyDescent="0.2">
      <c r="E617" s="117"/>
      <c r="F617" s="117"/>
      <c r="O617" s="58"/>
      <c r="P617" s="58"/>
      <c r="R617" s="58"/>
      <c r="Z617" s="58"/>
    </row>
    <row r="618" spans="5:26" ht="12.75" x14ac:dyDescent="0.2">
      <c r="E618" s="117"/>
      <c r="F618" s="117"/>
      <c r="O618" s="58"/>
      <c r="P618" s="58"/>
      <c r="R618" s="58"/>
      <c r="Z618" s="58"/>
    </row>
    <row r="619" spans="5:26" ht="12.75" x14ac:dyDescent="0.2">
      <c r="E619" s="117"/>
      <c r="F619" s="117"/>
      <c r="O619" s="58"/>
      <c r="P619" s="58"/>
      <c r="R619" s="58"/>
      <c r="Z619" s="58"/>
    </row>
    <row r="620" spans="5:26" ht="12.75" x14ac:dyDescent="0.2">
      <c r="E620" s="117"/>
      <c r="F620" s="117"/>
      <c r="O620" s="58"/>
      <c r="P620" s="58"/>
      <c r="R620" s="58"/>
      <c r="Z620" s="58"/>
    </row>
    <row r="621" spans="5:26" ht="12.75" x14ac:dyDescent="0.2">
      <c r="E621" s="117"/>
      <c r="F621" s="117"/>
      <c r="O621" s="58"/>
      <c r="P621" s="58"/>
      <c r="R621" s="58"/>
      <c r="Z621" s="58"/>
    </row>
    <row r="622" spans="5:26" ht="12.75" x14ac:dyDescent="0.2">
      <c r="E622" s="117"/>
      <c r="F622" s="117"/>
      <c r="O622" s="58"/>
      <c r="P622" s="58"/>
      <c r="R622" s="58"/>
      <c r="Z622" s="58"/>
    </row>
    <row r="623" spans="5:26" ht="12.75" x14ac:dyDescent="0.2">
      <c r="E623" s="117"/>
      <c r="F623" s="117"/>
      <c r="O623" s="58"/>
      <c r="P623" s="58"/>
      <c r="R623" s="58"/>
      <c r="Z623" s="58"/>
    </row>
    <row r="624" spans="5:26" ht="12.75" x14ac:dyDescent="0.2">
      <c r="E624" s="117"/>
      <c r="F624" s="117"/>
      <c r="O624" s="58"/>
      <c r="P624" s="58"/>
      <c r="R624" s="58"/>
      <c r="Z624" s="58"/>
    </row>
    <row r="625" spans="5:26" ht="12.75" x14ac:dyDescent="0.2">
      <c r="E625" s="117"/>
      <c r="F625" s="117"/>
      <c r="O625" s="58"/>
      <c r="P625" s="58"/>
      <c r="R625" s="58"/>
      <c r="Z625" s="58"/>
    </row>
    <row r="626" spans="5:26" ht="12.75" x14ac:dyDescent="0.2">
      <c r="E626" s="117"/>
      <c r="F626" s="117"/>
      <c r="O626" s="58"/>
      <c r="P626" s="58"/>
      <c r="R626" s="58"/>
      <c r="Z626" s="58"/>
    </row>
    <row r="627" spans="5:26" ht="12.75" x14ac:dyDescent="0.2">
      <c r="E627" s="117"/>
      <c r="F627" s="117"/>
      <c r="O627" s="58"/>
      <c r="P627" s="58"/>
      <c r="R627" s="58"/>
      <c r="Z627" s="58"/>
    </row>
    <row r="628" spans="5:26" ht="12.75" x14ac:dyDescent="0.2">
      <c r="E628" s="117"/>
      <c r="F628" s="117"/>
      <c r="O628" s="58"/>
      <c r="P628" s="58"/>
      <c r="R628" s="58"/>
      <c r="Z628" s="58"/>
    </row>
    <row r="629" spans="5:26" ht="12.75" x14ac:dyDescent="0.2">
      <c r="E629" s="117"/>
      <c r="F629" s="117"/>
      <c r="O629" s="58"/>
      <c r="P629" s="58"/>
      <c r="R629" s="58"/>
      <c r="Z629" s="58"/>
    </row>
    <row r="630" spans="5:26" ht="12.75" x14ac:dyDescent="0.2">
      <c r="E630" s="117"/>
      <c r="F630" s="117"/>
      <c r="O630" s="58"/>
      <c r="P630" s="58"/>
      <c r="R630" s="58"/>
      <c r="Z630" s="58"/>
    </row>
    <row r="631" spans="5:26" ht="12.75" x14ac:dyDescent="0.2">
      <c r="E631" s="117"/>
      <c r="F631" s="117"/>
      <c r="O631" s="58"/>
      <c r="P631" s="58"/>
      <c r="R631" s="58"/>
      <c r="Z631" s="58"/>
    </row>
    <row r="632" spans="5:26" ht="12.75" x14ac:dyDescent="0.2">
      <c r="E632" s="117"/>
      <c r="F632" s="117"/>
      <c r="O632" s="58"/>
      <c r="P632" s="58"/>
      <c r="R632" s="58"/>
      <c r="Z632" s="58"/>
    </row>
    <row r="633" spans="5:26" ht="12.75" x14ac:dyDescent="0.2">
      <c r="E633" s="117"/>
      <c r="F633" s="117"/>
      <c r="O633" s="58"/>
      <c r="P633" s="58"/>
      <c r="R633" s="58"/>
      <c r="Z633" s="58"/>
    </row>
    <row r="634" spans="5:26" ht="12.75" x14ac:dyDescent="0.2">
      <c r="E634" s="117"/>
      <c r="F634" s="117"/>
      <c r="O634" s="58"/>
      <c r="P634" s="58"/>
      <c r="R634" s="58"/>
      <c r="Z634" s="58"/>
    </row>
    <row r="635" spans="5:26" ht="12.75" x14ac:dyDescent="0.2">
      <c r="E635" s="117"/>
      <c r="F635" s="117"/>
      <c r="O635" s="58"/>
      <c r="P635" s="58"/>
      <c r="R635" s="58"/>
      <c r="Z635" s="58"/>
    </row>
    <row r="636" spans="5:26" ht="12.75" x14ac:dyDescent="0.2">
      <c r="E636" s="117"/>
      <c r="F636" s="117"/>
      <c r="O636" s="58"/>
      <c r="P636" s="58"/>
      <c r="R636" s="58"/>
      <c r="Z636" s="58"/>
    </row>
    <row r="637" spans="5:26" ht="12.75" x14ac:dyDescent="0.2">
      <c r="E637" s="117"/>
      <c r="F637" s="117"/>
      <c r="O637" s="58"/>
      <c r="P637" s="58"/>
      <c r="R637" s="58"/>
      <c r="Z637" s="58"/>
    </row>
    <row r="638" spans="5:26" ht="12.75" x14ac:dyDescent="0.2">
      <c r="E638" s="117"/>
      <c r="F638" s="117"/>
      <c r="O638" s="58"/>
      <c r="P638" s="58"/>
      <c r="R638" s="58"/>
      <c r="Z638" s="58"/>
    </row>
    <row r="639" spans="5:26" ht="12.75" x14ac:dyDescent="0.2">
      <c r="E639" s="117"/>
      <c r="F639" s="117"/>
      <c r="O639" s="58"/>
      <c r="P639" s="58"/>
      <c r="R639" s="58"/>
      <c r="Z639" s="58"/>
    </row>
    <row r="640" spans="5:26" ht="12.75" x14ac:dyDescent="0.2">
      <c r="E640" s="117"/>
      <c r="F640" s="117"/>
      <c r="O640" s="58"/>
      <c r="P640" s="58"/>
      <c r="R640" s="58"/>
      <c r="Z640" s="58"/>
    </row>
    <row r="641" spans="5:26" ht="12.75" x14ac:dyDescent="0.2">
      <c r="E641" s="117"/>
      <c r="F641" s="117"/>
      <c r="O641" s="58"/>
      <c r="P641" s="58"/>
      <c r="R641" s="58"/>
      <c r="Z641" s="58"/>
    </row>
    <row r="642" spans="5:26" ht="12.75" x14ac:dyDescent="0.2">
      <c r="E642" s="117"/>
      <c r="F642" s="117"/>
      <c r="O642" s="58"/>
      <c r="P642" s="58"/>
      <c r="R642" s="58"/>
      <c r="Z642" s="58"/>
    </row>
    <row r="643" spans="5:26" ht="12.75" x14ac:dyDescent="0.2">
      <c r="E643" s="117"/>
      <c r="F643" s="117"/>
      <c r="O643" s="58"/>
      <c r="P643" s="58"/>
      <c r="R643" s="58"/>
      <c r="Z643" s="58"/>
    </row>
    <row r="644" spans="5:26" ht="12.75" x14ac:dyDescent="0.2">
      <c r="E644" s="117"/>
      <c r="F644" s="117"/>
      <c r="O644" s="58"/>
      <c r="P644" s="58"/>
      <c r="R644" s="58"/>
      <c r="Z644" s="58"/>
    </row>
    <row r="645" spans="5:26" ht="12.75" x14ac:dyDescent="0.2">
      <c r="E645" s="117"/>
      <c r="F645" s="117"/>
      <c r="O645" s="58"/>
      <c r="P645" s="58"/>
      <c r="R645" s="58"/>
      <c r="Z645" s="58"/>
    </row>
    <row r="646" spans="5:26" ht="12.75" x14ac:dyDescent="0.2">
      <c r="E646" s="117"/>
      <c r="F646" s="117"/>
      <c r="O646" s="58"/>
      <c r="P646" s="58"/>
      <c r="R646" s="58"/>
      <c r="Z646" s="58"/>
    </row>
    <row r="647" spans="5:26" ht="12.75" x14ac:dyDescent="0.2">
      <c r="E647" s="117"/>
      <c r="F647" s="117"/>
      <c r="O647" s="58"/>
      <c r="P647" s="58"/>
      <c r="R647" s="58"/>
      <c r="Z647" s="58"/>
    </row>
    <row r="648" spans="5:26" ht="12.75" x14ac:dyDescent="0.2">
      <c r="E648" s="117"/>
      <c r="F648" s="117"/>
      <c r="O648" s="58"/>
      <c r="P648" s="58"/>
      <c r="R648" s="58"/>
      <c r="Z648" s="58"/>
    </row>
    <row r="649" spans="5:26" ht="12.75" x14ac:dyDescent="0.2">
      <c r="E649" s="117"/>
      <c r="F649" s="117"/>
      <c r="O649" s="58"/>
      <c r="P649" s="58"/>
      <c r="R649" s="58"/>
      <c r="Z649" s="58"/>
    </row>
    <row r="650" spans="5:26" ht="12.75" x14ac:dyDescent="0.2">
      <c r="E650" s="117"/>
      <c r="F650" s="117"/>
      <c r="O650" s="58"/>
      <c r="P650" s="58"/>
      <c r="R650" s="58"/>
      <c r="Z650" s="58"/>
    </row>
    <row r="651" spans="5:26" ht="12.75" x14ac:dyDescent="0.2">
      <c r="E651" s="117"/>
      <c r="F651" s="117"/>
      <c r="O651" s="58"/>
      <c r="P651" s="58"/>
      <c r="R651" s="58"/>
      <c r="Z651" s="58"/>
    </row>
    <row r="652" spans="5:26" ht="12.75" x14ac:dyDescent="0.2">
      <c r="E652" s="117"/>
      <c r="F652" s="117"/>
      <c r="O652" s="58"/>
      <c r="P652" s="58"/>
      <c r="R652" s="58"/>
      <c r="Z652" s="58"/>
    </row>
    <row r="653" spans="5:26" ht="12.75" x14ac:dyDescent="0.2">
      <c r="E653" s="117"/>
      <c r="F653" s="117"/>
      <c r="O653" s="58"/>
      <c r="P653" s="58"/>
      <c r="R653" s="58"/>
      <c r="Z653" s="58"/>
    </row>
    <row r="654" spans="5:26" ht="12.75" x14ac:dyDescent="0.2">
      <c r="E654" s="117"/>
      <c r="F654" s="117"/>
      <c r="O654" s="58"/>
      <c r="P654" s="58"/>
      <c r="R654" s="58"/>
      <c r="Z654" s="58"/>
    </row>
    <row r="655" spans="5:26" ht="12.75" x14ac:dyDescent="0.2">
      <c r="E655" s="117"/>
      <c r="F655" s="117"/>
      <c r="O655" s="58"/>
      <c r="P655" s="58"/>
      <c r="R655" s="58"/>
      <c r="Z655" s="58"/>
    </row>
    <row r="656" spans="5:26" ht="12.75" x14ac:dyDescent="0.2">
      <c r="E656" s="117"/>
      <c r="F656" s="117"/>
      <c r="O656" s="58"/>
      <c r="P656" s="58"/>
      <c r="R656" s="58"/>
      <c r="Z656" s="58"/>
    </row>
    <row r="657" spans="5:26" ht="12.75" x14ac:dyDescent="0.2">
      <c r="E657" s="117"/>
      <c r="F657" s="117"/>
      <c r="O657" s="58"/>
      <c r="P657" s="58"/>
      <c r="R657" s="58"/>
      <c r="Z657" s="58"/>
    </row>
    <row r="658" spans="5:26" ht="12.75" x14ac:dyDescent="0.2">
      <c r="E658" s="117"/>
      <c r="F658" s="117"/>
      <c r="O658" s="58"/>
      <c r="P658" s="58"/>
      <c r="R658" s="58"/>
      <c r="Z658" s="58"/>
    </row>
    <row r="659" spans="5:26" ht="12.75" x14ac:dyDescent="0.2">
      <c r="E659" s="117"/>
      <c r="F659" s="117"/>
      <c r="O659" s="58"/>
      <c r="P659" s="58"/>
      <c r="R659" s="58"/>
      <c r="Z659" s="58"/>
    </row>
    <row r="660" spans="5:26" ht="12.75" x14ac:dyDescent="0.2">
      <c r="E660" s="117"/>
      <c r="F660" s="117"/>
      <c r="O660" s="58"/>
      <c r="P660" s="58"/>
      <c r="R660" s="58"/>
      <c r="Z660" s="58"/>
    </row>
    <row r="661" spans="5:26" ht="12.75" x14ac:dyDescent="0.2">
      <c r="E661" s="117"/>
      <c r="F661" s="117"/>
      <c r="O661" s="58"/>
      <c r="P661" s="58"/>
      <c r="R661" s="58"/>
      <c r="Z661" s="58"/>
    </row>
    <row r="662" spans="5:26" ht="12.75" x14ac:dyDescent="0.2">
      <c r="E662" s="117"/>
      <c r="F662" s="117"/>
      <c r="O662" s="58"/>
      <c r="P662" s="58"/>
      <c r="R662" s="58"/>
      <c r="Z662" s="58"/>
    </row>
    <row r="663" spans="5:26" ht="12.75" x14ac:dyDescent="0.2">
      <c r="E663" s="117"/>
      <c r="F663" s="117"/>
      <c r="O663" s="58"/>
      <c r="P663" s="58"/>
      <c r="R663" s="58"/>
      <c r="Z663" s="58"/>
    </row>
    <row r="664" spans="5:26" ht="12.75" x14ac:dyDescent="0.2">
      <c r="E664" s="117"/>
      <c r="F664" s="117"/>
      <c r="O664" s="58"/>
      <c r="P664" s="58"/>
      <c r="R664" s="58"/>
      <c r="Z664" s="58"/>
    </row>
    <row r="665" spans="5:26" ht="12.75" x14ac:dyDescent="0.2">
      <c r="E665" s="117"/>
      <c r="F665" s="117"/>
      <c r="O665" s="58"/>
      <c r="P665" s="58"/>
      <c r="R665" s="58"/>
      <c r="Z665" s="58"/>
    </row>
    <row r="666" spans="5:26" ht="12.75" x14ac:dyDescent="0.2">
      <c r="E666" s="117"/>
      <c r="F666" s="117"/>
      <c r="O666" s="58"/>
      <c r="P666" s="58"/>
      <c r="R666" s="58"/>
      <c r="Z666" s="58"/>
    </row>
    <row r="667" spans="5:26" ht="12.75" x14ac:dyDescent="0.2">
      <c r="E667" s="117"/>
      <c r="F667" s="117"/>
      <c r="O667" s="58"/>
      <c r="P667" s="58"/>
      <c r="R667" s="58"/>
      <c r="Z667" s="58"/>
    </row>
    <row r="668" spans="5:26" ht="12.75" x14ac:dyDescent="0.2">
      <c r="E668" s="117"/>
      <c r="F668" s="117"/>
      <c r="O668" s="58"/>
      <c r="P668" s="58"/>
      <c r="R668" s="58"/>
      <c r="Z668" s="58"/>
    </row>
    <row r="669" spans="5:26" ht="12.75" x14ac:dyDescent="0.2">
      <c r="E669" s="117"/>
      <c r="F669" s="117"/>
      <c r="O669" s="58"/>
      <c r="P669" s="58"/>
      <c r="R669" s="58"/>
      <c r="Z669" s="58"/>
    </row>
    <row r="670" spans="5:26" ht="12.75" x14ac:dyDescent="0.2">
      <c r="E670" s="117"/>
      <c r="F670" s="117"/>
      <c r="O670" s="58"/>
      <c r="P670" s="58"/>
      <c r="R670" s="58"/>
      <c r="Z670" s="58"/>
    </row>
    <row r="671" spans="5:26" ht="12.75" x14ac:dyDescent="0.2">
      <c r="E671" s="117"/>
      <c r="F671" s="117"/>
      <c r="O671" s="58"/>
      <c r="P671" s="58"/>
      <c r="R671" s="58"/>
      <c r="Z671" s="58"/>
    </row>
    <row r="672" spans="5:26" ht="12.75" x14ac:dyDescent="0.2">
      <c r="E672" s="117"/>
      <c r="F672" s="117"/>
      <c r="O672" s="58"/>
      <c r="P672" s="58"/>
      <c r="R672" s="58"/>
      <c r="Z672" s="58"/>
    </row>
    <row r="673" spans="5:26" ht="12.75" x14ac:dyDescent="0.2">
      <c r="E673" s="117"/>
      <c r="F673" s="117"/>
      <c r="O673" s="58"/>
      <c r="P673" s="58"/>
      <c r="R673" s="58"/>
      <c r="Z673" s="58"/>
    </row>
    <row r="674" spans="5:26" ht="12.75" x14ac:dyDescent="0.2">
      <c r="E674" s="117"/>
      <c r="F674" s="117"/>
      <c r="O674" s="58"/>
      <c r="P674" s="58"/>
      <c r="R674" s="58"/>
      <c r="Z674" s="58"/>
    </row>
    <row r="675" spans="5:26" ht="12.75" x14ac:dyDescent="0.2">
      <c r="E675" s="117"/>
      <c r="F675" s="117"/>
      <c r="O675" s="58"/>
      <c r="P675" s="58"/>
      <c r="R675" s="58"/>
      <c r="Z675" s="58"/>
    </row>
    <row r="676" spans="5:26" ht="12.75" x14ac:dyDescent="0.2">
      <c r="E676" s="117"/>
      <c r="F676" s="117"/>
      <c r="O676" s="58"/>
      <c r="P676" s="58"/>
      <c r="R676" s="58"/>
      <c r="Z676" s="58"/>
    </row>
    <row r="677" spans="5:26" ht="12.75" x14ac:dyDescent="0.2">
      <c r="E677" s="117"/>
      <c r="F677" s="117"/>
      <c r="O677" s="58"/>
      <c r="P677" s="58"/>
      <c r="R677" s="58"/>
      <c r="Z677" s="58"/>
    </row>
    <row r="678" spans="5:26" ht="12.75" x14ac:dyDescent="0.2">
      <c r="E678" s="117"/>
      <c r="F678" s="117"/>
      <c r="O678" s="58"/>
      <c r="P678" s="58"/>
      <c r="R678" s="58"/>
      <c r="Z678" s="58"/>
    </row>
    <row r="679" spans="5:26" ht="12.75" x14ac:dyDescent="0.2">
      <c r="E679" s="117"/>
      <c r="F679" s="117"/>
      <c r="O679" s="58"/>
      <c r="P679" s="58"/>
      <c r="R679" s="58"/>
      <c r="Z679" s="58"/>
    </row>
    <row r="680" spans="5:26" ht="12.75" x14ac:dyDescent="0.2">
      <c r="E680" s="117"/>
      <c r="F680" s="117"/>
      <c r="O680" s="58"/>
      <c r="P680" s="58"/>
      <c r="R680" s="58"/>
      <c r="Z680" s="58"/>
    </row>
    <row r="681" spans="5:26" ht="12.75" x14ac:dyDescent="0.2">
      <c r="E681" s="117"/>
      <c r="F681" s="117"/>
      <c r="O681" s="58"/>
      <c r="P681" s="58"/>
      <c r="R681" s="58"/>
      <c r="Z681" s="58"/>
    </row>
    <row r="682" spans="5:26" ht="12.75" x14ac:dyDescent="0.2">
      <c r="E682" s="117"/>
      <c r="F682" s="117"/>
      <c r="O682" s="58"/>
      <c r="P682" s="58"/>
      <c r="R682" s="58"/>
      <c r="Z682" s="58"/>
    </row>
    <row r="683" spans="5:26" ht="12.75" x14ac:dyDescent="0.2">
      <c r="E683" s="117"/>
      <c r="F683" s="117"/>
      <c r="O683" s="58"/>
      <c r="P683" s="58"/>
      <c r="R683" s="58"/>
      <c r="Z683" s="58"/>
    </row>
    <row r="684" spans="5:26" ht="12.75" x14ac:dyDescent="0.2">
      <c r="E684" s="117"/>
      <c r="F684" s="117"/>
      <c r="O684" s="58"/>
      <c r="P684" s="58"/>
      <c r="R684" s="58"/>
      <c r="Z684" s="58"/>
    </row>
    <row r="685" spans="5:26" ht="12.75" x14ac:dyDescent="0.2">
      <c r="E685" s="117"/>
      <c r="F685" s="117"/>
      <c r="O685" s="58"/>
      <c r="P685" s="58"/>
      <c r="R685" s="58"/>
      <c r="Z685" s="58"/>
    </row>
    <row r="686" spans="5:26" ht="12.75" x14ac:dyDescent="0.2">
      <c r="E686" s="117"/>
      <c r="F686" s="117"/>
      <c r="O686" s="58"/>
      <c r="P686" s="58"/>
      <c r="R686" s="58"/>
      <c r="Z686" s="58"/>
    </row>
    <row r="687" spans="5:26" ht="12.75" x14ac:dyDescent="0.2">
      <c r="E687" s="117"/>
      <c r="F687" s="117"/>
      <c r="O687" s="58"/>
      <c r="P687" s="58"/>
      <c r="R687" s="58"/>
      <c r="Z687" s="58"/>
    </row>
    <row r="688" spans="5:26" ht="12.75" x14ac:dyDescent="0.2">
      <c r="E688" s="117"/>
      <c r="F688" s="117"/>
      <c r="O688" s="58"/>
      <c r="P688" s="58"/>
      <c r="R688" s="58"/>
      <c r="Z688" s="58"/>
    </row>
    <row r="689" spans="5:26" ht="12.75" x14ac:dyDescent="0.2">
      <c r="E689" s="117"/>
      <c r="F689" s="117"/>
      <c r="O689" s="58"/>
      <c r="P689" s="58"/>
      <c r="R689" s="58"/>
      <c r="Z689" s="58"/>
    </row>
    <row r="690" spans="5:26" ht="12.75" x14ac:dyDescent="0.2">
      <c r="E690" s="117"/>
      <c r="F690" s="117"/>
      <c r="O690" s="58"/>
      <c r="P690" s="58"/>
      <c r="R690" s="58"/>
      <c r="Z690" s="58"/>
    </row>
    <row r="691" spans="5:26" ht="12.75" x14ac:dyDescent="0.2">
      <c r="E691" s="117"/>
      <c r="F691" s="117"/>
      <c r="O691" s="58"/>
      <c r="P691" s="58"/>
      <c r="R691" s="58"/>
      <c r="Z691" s="58"/>
    </row>
    <row r="692" spans="5:26" ht="12.75" x14ac:dyDescent="0.2">
      <c r="E692" s="117"/>
      <c r="F692" s="117"/>
      <c r="O692" s="58"/>
      <c r="P692" s="58"/>
      <c r="R692" s="58"/>
      <c r="Z692" s="58"/>
    </row>
    <row r="693" spans="5:26" ht="12.75" x14ac:dyDescent="0.2">
      <c r="E693" s="117"/>
      <c r="F693" s="117"/>
      <c r="O693" s="58"/>
      <c r="P693" s="58"/>
      <c r="R693" s="58"/>
      <c r="Z693" s="58"/>
    </row>
    <row r="694" spans="5:26" ht="12.75" x14ac:dyDescent="0.2">
      <c r="E694" s="117"/>
      <c r="F694" s="117"/>
      <c r="O694" s="58"/>
      <c r="P694" s="58"/>
      <c r="R694" s="58"/>
      <c r="Z694" s="58"/>
    </row>
    <row r="695" spans="5:26" ht="12.75" x14ac:dyDescent="0.2">
      <c r="E695" s="117"/>
      <c r="F695" s="117"/>
      <c r="O695" s="58"/>
      <c r="P695" s="58"/>
      <c r="R695" s="58"/>
      <c r="Z695" s="58"/>
    </row>
    <row r="696" spans="5:26" ht="12.75" x14ac:dyDescent="0.2">
      <c r="E696" s="117"/>
      <c r="F696" s="117"/>
      <c r="O696" s="58"/>
      <c r="P696" s="58"/>
      <c r="R696" s="58"/>
      <c r="Z696" s="58"/>
    </row>
    <row r="697" spans="5:26" ht="12.75" x14ac:dyDescent="0.2">
      <c r="E697" s="117"/>
      <c r="F697" s="117"/>
      <c r="O697" s="58"/>
      <c r="P697" s="58"/>
      <c r="R697" s="58"/>
      <c r="Z697" s="58"/>
    </row>
    <row r="698" spans="5:26" ht="12.75" x14ac:dyDescent="0.2">
      <c r="E698" s="117"/>
      <c r="F698" s="117"/>
      <c r="O698" s="58"/>
      <c r="P698" s="58"/>
      <c r="R698" s="58"/>
      <c r="Z698" s="58"/>
    </row>
    <row r="699" spans="5:26" ht="12.75" x14ac:dyDescent="0.2">
      <c r="E699" s="117"/>
      <c r="F699" s="117"/>
      <c r="O699" s="58"/>
      <c r="P699" s="58"/>
      <c r="R699" s="58"/>
      <c r="Z699" s="58"/>
    </row>
    <row r="700" spans="5:26" ht="12.75" x14ac:dyDescent="0.2">
      <c r="E700" s="117"/>
      <c r="F700" s="117"/>
      <c r="O700" s="58"/>
      <c r="P700" s="58"/>
      <c r="R700" s="58"/>
      <c r="Z700" s="58"/>
    </row>
    <row r="701" spans="5:26" ht="12.75" x14ac:dyDescent="0.2">
      <c r="E701" s="117"/>
      <c r="F701" s="117"/>
      <c r="O701" s="58"/>
      <c r="P701" s="58"/>
      <c r="R701" s="58"/>
      <c r="Z701" s="58"/>
    </row>
    <row r="702" spans="5:26" ht="12.75" x14ac:dyDescent="0.2">
      <c r="E702" s="117"/>
      <c r="F702" s="117"/>
      <c r="O702" s="58"/>
      <c r="P702" s="58"/>
      <c r="R702" s="58"/>
      <c r="Z702" s="58"/>
    </row>
    <row r="703" spans="5:26" ht="12.75" x14ac:dyDescent="0.2">
      <c r="E703" s="117"/>
      <c r="F703" s="117"/>
      <c r="O703" s="58"/>
      <c r="P703" s="58"/>
      <c r="R703" s="58"/>
      <c r="Z703" s="58"/>
    </row>
    <row r="704" spans="5:26" ht="12.75" x14ac:dyDescent="0.2">
      <c r="E704" s="117"/>
      <c r="F704" s="117"/>
      <c r="O704" s="58"/>
      <c r="P704" s="58"/>
      <c r="R704" s="58"/>
      <c r="Z704" s="58"/>
    </row>
    <row r="705" spans="5:26" ht="12.75" x14ac:dyDescent="0.2">
      <c r="E705" s="117"/>
      <c r="F705" s="117"/>
      <c r="O705" s="58"/>
      <c r="P705" s="58"/>
      <c r="R705" s="58"/>
      <c r="Z705" s="58"/>
    </row>
    <row r="706" spans="5:26" ht="12.75" x14ac:dyDescent="0.2">
      <c r="E706" s="117"/>
      <c r="F706" s="117"/>
      <c r="O706" s="58"/>
      <c r="P706" s="58"/>
      <c r="R706" s="58"/>
      <c r="Z706" s="58"/>
    </row>
    <row r="707" spans="5:26" ht="12.75" x14ac:dyDescent="0.2">
      <c r="E707" s="117"/>
      <c r="F707" s="117"/>
      <c r="O707" s="58"/>
      <c r="P707" s="58"/>
      <c r="R707" s="58"/>
      <c r="Z707" s="58"/>
    </row>
    <row r="708" spans="5:26" ht="12.75" x14ac:dyDescent="0.2">
      <c r="E708" s="117"/>
      <c r="F708" s="117"/>
      <c r="O708" s="58"/>
      <c r="P708" s="58"/>
      <c r="R708" s="58"/>
      <c r="Z708" s="58"/>
    </row>
    <row r="709" spans="5:26" ht="12.75" x14ac:dyDescent="0.2">
      <c r="E709" s="117"/>
      <c r="F709" s="117"/>
      <c r="O709" s="58"/>
      <c r="P709" s="58"/>
      <c r="R709" s="58"/>
      <c r="Z709" s="58"/>
    </row>
    <row r="710" spans="5:26" ht="12.75" x14ac:dyDescent="0.2">
      <c r="E710" s="117"/>
      <c r="F710" s="117"/>
      <c r="O710" s="58"/>
      <c r="P710" s="58"/>
      <c r="R710" s="58"/>
      <c r="Z710" s="58"/>
    </row>
    <row r="711" spans="5:26" ht="12.75" x14ac:dyDescent="0.2">
      <c r="E711" s="117"/>
      <c r="F711" s="117"/>
      <c r="O711" s="58"/>
      <c r="P711" s="58"/>
      <c r="R711" s="58"/>
      <c r="Z711" s="58"/>
    </row>
    <row r="712" spans="5:26" ht="12.75" x14ac:dyDescent="0.2">
      <c r="E712" s="117"/>
      <c r="F712" s="117"/>
      <c r="O712" s="58"/>
      <c r="P712" s="58"/>
      <c r="R712" s="58"/>
      <c r="Z712" s="58"/>
    </row>
    <row r="713" spans="5:26" ht="12.75" x14ac:dyDescent="0.2">
      <c r="E713" s="117"/>
      <c r="F713" s="117"/>
      <c r="O713" s="58"/>
      <c r="P713" s="58"/>
      <c r="R713" s="58"/>
      <c r="Z713" s="58"/>
    </row>
    <row r="714" spans="5:26" ht="12.75" x14ac:dyDescent="0.2">
      <c r="E714" s="117"/>
      <c r="F714" s="117"/>
      <c r="O714" s="58"/>
      <c r="P714" s="58"/>
      <c r="R714" s="58"/>
      <c r="Z714" s="58"/>
    </row>
    <row r="715" spans="5:26" ht="12.75" x14ac:dyDescent="0.2">
      <c r="E715" s="117"/>
      <c r="F715" s="117"/>
      <c r="O715" s="58"/>
      <c r="P715" s="58"/>
      <c r="R715" s="58"/>
      <c r="Z715" s="58"/>
    </row>
    <row r="716" spans="5:26" ht="12.75" x14ac:dyDescent="0.2">
      <c r="E716" s="117"/>
      <c r="F716" s="117"/>
      <c r="O716" s="58"/>
      <c r="P716" s="58"/>
      <c r="R716" s="58"/>
      <c r="Z716" s="58"/>
    </row>
    <row r="717" spans="5:26" ht="12.75" x14ac:dyDescent="0.2">
      <c r="E717" s="117"/>
      <c r="F717" s="117"/>
      <c r="O717" s="58"/>
      <c r="P717" s="58"/>
      <c r="R717" s="58"/>
      <c r="Z717" s="58"/>
    </row>
    <row r="718" spans="5:26" ht="12.75" x14ac:dyDescent="0.2">
      <c r="E718" s="117"/>
      <c r="F718" s="117"/>
      <c r="O718" s="58"/>
      <c r="P718" s="58"/>
      <c r="R718" s="58"/>
      <c r="Z718" s="58"/>
    </row>
    <row r="719" spans="5:26" ht="12.75" x14ac:dyDescent="0.2">
      <c r="E719" s="117"/>
      <c r="F719" s="117"/>
      <c r="O719" s="58"/>
      <c r="P719" s="58"/>
      <c r="R719" s="58"/>
      <c r="Z719" s="58"/>
    </row>
    <row r="720" spans="5:26" ht="12.75" x14ac:dyDescent="0.2">
      <c r="E720" s="117"/>
      <c r="F720" s="117"/>
      <c r="O720" s="58"/>
      <c r="P720" s="58"/>
      <c r="R720" s="58"/>
      <c r="Z720" s="58"/>
    </row>
    <row r="721" spans="5:26" ht="12.75" x14ac:dyDescent="0.2">
      <c r="E721" s="117"/>
      <c r="F721" s="117"/>
      <c r="O721" s="58"/>
      <c r="P721" s="58"/>
      <c r="R721" s="58"/>
      <c r="Z721" s="58"/>
    </row>
    <row r="722" spans="5:26" ht="12.75" x14ac:dyDescent="0.2">
      <c r="E722" s="117"/>
      <c r="F722" s="117"/>
      <c r="O722" s="58"/>
      <c r="P722" s="58"/>
      <c r="R722" s="58"/>
      <c r="Z722" s="58"/>
    </row>
    <row r="723" spans="5:26" ht="12.75" x14ac:dyDescent="0.2">
      <c r="E723" s="117"/>
      <c r="F723" s="117"/>
      <c r="O723" s="58"/>
      <c r="P723" s="58"/>
      <c r="R723" s="58"/>
      <c r="Z723" s="58"/>
    </row>
    <row r="724" spans="5:26" ht="12.75" x14ac:dyDescent="0.2">
      <c r="E724" s="117"/>
      <c r="F724" s="117"/>
      <c r="O724" s="58"/>
      <c r="P724" s="58"/>
      <c r="R724" s="58"/>
      <c r="Z724" s="58"/>
    </row>
    <row r="725" spans="5:26" ht="12.75" x14ac:dyDescent="0.2">
      <c r="E725" s="117"/>
      <c r="F725" s="117"/>
      <c r="O725" s="58"/>
      <c r="P725" s="58"/>
      <c r="R725" s="58"/>
      <c r="Z725" s="58"/>
    </row>
    <row r="726" spans="5:26" ht="12.75" x14ac:dyDescent="0.2">
      <c r="E726" s="117"/>
      <c r="F726" s="117"/>
      <c r="O726" s="58"/>
      <c r="P726" s="58"/>
      <c r="R726" s="58"/>
      <c r="Z726" s="58"/>
    </row>
    <row r="727" spans="5:26" ht="12.75" x14ac:dyDescent="0.2">
      <c r="E727" s="117"/>
      <c r="F727" s="117"/>
      <c r="O727" s="58"/>
      <c r="P727" s="58"/>
      <c r="R727" s="58"/>
      <c r="Z727" s="58"/>
    </row>
    <row r="728" spans="5:26" ht="12.75" x14ac:dyDescent="0.2">
      <c r="E728" s="117"/>
      <c r="F728" s="117"/>
      <c r="O728" s="58"/>
      <c r="P728" s="58"/>
      <c r="R728" s="58"/>
      <c r="Z728" s="58"/>
    </row>
    <row r="729" spans="5:26" ht="12.75" x14ac:dyDescent="0.2">
      <c r="E729" s="117"/>
      <c r="F729" s="117"/>
      <c r="O729" s="58"/>
      <c r="P729" s="58"/>
      <c r="R729" s="58"/>
      <c r="Z729" s="58"/>
    </row>
    <row r="730" spans="5:26" ht="12.75" x14ac:dyDescent="0.2">
      <c r="E730" s="117"/>
      <c r="F730" s="117"/>
      <c r="O730" s="58"/>
      <c r="P730" s="58"/>
      <c r="R730" s="58"/>
      <c r="Z730" s="58"/>
    </row>
    <row r="731" spans="5:26" ht="12.75" x14ac:dyDescent="0.2">
      <c r="E731" s="117"/>
      <c r="F731" s="117"/>
      <c r="O731" s="58"/>
      <c r="P731" s="58"/>
      <c r="R731" s="58"/>
      <c r="Z731" s="58"/>
    </row>
    <row r="732" spans="5:26" ht="12.75" x14ac:dyDescent="0.2">
      <c r="E732" s="117"/>
      <c r="F732" s="117"/>
      <c r="O732" s="58"/>
      <c r="P732" s="58"/>
      <c r="R732" s="58"/>
      <c r="Z732" s="58"/>
    </row>
    <row r="733" spans="5:26" ht="12.75" x14ac:dyDescent="0.2">
      <c r="E733" s="117"/>
      <c r="F733" s="117"/>
      <c r="O733" s="58"/>
      <c r="P733" s="58"/>
      <c r="R733" s="58"/>
      <c r="Z733" s="58"/>
    </row>
    <row r="734" spans="5:26" ht="12.75" x14ac:dyDescent="0.2">
      <c r="E734" s="117"/>
      <c r="F734" s="117"/>
      <c r="O734" s="58"/>
      <c r="P734" s="58"/>
      <c r="R734" s="58"/>
      <c r="Z734" s="58"/>
    </row>
    <row r="735" spans="5:26" ht="12.75" x14ac:dyDescent="0.2">
      <c r="E735" s="117"/>
      <c r="F735" s="117"/>
      <c r="O735" s="58"/>
      <c r="P735" s="58"/>
      <c r="R735" s="58"/>
      <c r="Z735" s="58"/>
    </row>
    <row r="736" spans="5:26" ht="12.75" x14ac:dyDescent="0.2">
      <c r="E736" s="117"/>
      <c r="F736" s="117"/>
      <c r="O736" s="58"/>
      <c r="P736" s="58"/>
      <c r="R736" s="58"/>
      <c r="Z736" s="58"/>
    </row>
    <row r="737" spans="5:26" ht="12.75" x14ac:dyDescent="0.2">
      <c r="E737" s="117"/>
      <c r="F737" s="117"/>
      <c r="O737" s="58"/>
      <c r="P737" s="58"/>
      <c r="R737" s="58"/>
      <c r="Z737" s="58"/>
    </row>
    <row r="738" spans="5:26" ht="12.75" x14ac:dyDescent="0.2">
      <c r="E738" s="117"/>
      <c r="F738" s="117"/>
      <c r="O738" s="58"/>
      <c r="P738" s="58"/>
      <c r="R738" s="58"/>
      <c r="Z738" s="58"/>
    </row>
    <row r="739" spans="5:26" ht="12.75" x14ac:dyDescent="0.2">
      <c r="E739" s="117"/>
      <c r="F739" s="117"/>
      <c r="O739" s="58"/>
      <c r="P739" s="58"/>
      <c r="R739" s="58"/>
      <c r="Z739" s="58"/>
    </row>
    <row r="740" spans="5:26" ht="12.75" x14ac:dyDescent="0.2">
      <c r="E740" s="117"/>
      <c r="F740" s="117"/>
      <c r="O740" s="58"/>
      <c r="P740" s="58"/>
      <c r="R740" s="58"/>
      <c r="Z740" s="58"/>
    </row>
    <row r="741" spans="5:26" ht="12.75" x14ac:dyDescent="0.2">
      <c r="E741" s="117"/>
      <c r="F741" s="117"/>
      <c r="O741" s="58"/>
      <c r="P741" s="58"/>
      <c r="R741" s="58"/>
      <c r="Z741" s="58"/>
    </row>
    <row r="742" spans="5:26" ht="12.75" x14ac:dyDescent="0.2">
      <c r="E742" s="117"/>
      <c r="F742" s="117"/>
      <c r="O742" s="58"/>
      <c r="P742" s="58"/>
      <c r="R742" s="58"/>
      <c r="Z742" s="58"/>
    </row>
    <row r="743" spans="5:26" ht="12.75" x14ac:dyDescent="0.2">
      <c r="E743" s="117"/>
      <c r="F743" s="117"/>
      <c r="O743" s="58"/>
      <c r="P743" s="58"/>
      <c r="R743" s="58"/>
      <c r="Z743" s="58"/>
    </row>
    <row r="744" spans="5:26" ht="12.75" x14ac:dyDescent="0.2">
      <c r="E744" s="117"/>
      <c r="F744" s="117"/>
      <c r="O744" s="58"/>
      <c r="P744" s="58"/>
      <c r="R744" s="58"/>
      <c r="Z744" s="58"/>
    </row>
    <row r="745" spans="5:26" ht="12.75" x14ac:dyDescent="0.2">
      <c r="E745" s="117"/>
      <c r="F745" s="117"/>
      <c r="O745" s="58"/>
      <c r="P745" s="58"/>
      <c r="R745" s="58"/>
      <c r="Z745" s="58"/>
    </row>
    <row r="746" spans="5:26" ht="12.75" x14ac:dyDescent="0.2">
      <c r="E746" s="117"/>
      <c r="F746" s="117"/>
      <c r="O746" s="58"/>
      <c r="P746" s="58"/>
      <c r="R746" s="58"/>
      <c r="Z746" s="58"/>
    </row>
    <row r="747" spans="5:26" ht="12.75" x14ac:dyDescent="0.2">
      <c r="E747" s="117"/>
      <c r="F747" s="117"/>
      <c r="O747" s="58"/>
      <c r="P747" s="58"/>
      <c r="R747" s="58"/>
      <c r="Z747" s="58"/>
    </row>
    <row r="748" spans="5:26" ht="12.75" x14ac:dyDescent="0.2">
      <c r="E748" s="117"/>
      <c r="F748" s="117"/>
      <c r="O748" s="58"/>
      <c r="P748" s="58"/>
      <c r="R748" s="58"/>
      <c r="Z748" s="58"/>
    </row>
    <row r="749" spans="5:26" ht="12.75" x14ac:dyDescent="0.2">
      <c r="E749" s="117"/>
      <c r="F749" s="117"/>
      <c r="O749" s="58"/>
      <c r="P749" s="58"/>
      <c r="R749" s="58"/>
      <c r="Z749" s="58"/>
    </row>
    <row r="750" spans="5:26" ht="12.75" x14ac:dyDescent="0.2">
      <c r="E750" s="117"/>
      <c r="F750" s="117"/>
      <c r="O750" s="58"/>
      <c r="P750" s="58"/>
      <c r="R750" s="58"/>
      <c r="Z750" s="58"/>
    </row>
    <row r="751" spans="5:26" ht="12.75" x14ac:dyDescent="0.2">
      <c r="E751" s="117"/>
      <c r="F751" s="117"/>
      <c r="O751" s="58"/>
      <c r="P751" s="58"/>
      <c r="R751" s="58"/>
      <c r="Z751" s="58"/>
    </row>
    <row r="752" spans="5:26" ht="12.75" x14ac:dyDescent="0.2">
      <c r="E752" s="117"/>
      <c r="F752" s="117"/>
      <c r="O752" s="58"/>
      <c r="P752" s="58"/>
      <c r="R752" s="58"/>
      <c r="Z752" s="58"/>
    </row>
    <row r="753" spans="5:26" ht="12.75" x14ac:dyDescent="0.2">
      <c r="E753" s="117"/>
      <c r="F753" s="117"/>
      <c r="O753" s="58"/>
      <c r="P753" s="58"/>
      <c r="R753" s="58"/>
      <c r="Z753" s="58"/>
    </row>
    <row r="754" spans="5:26" ht="12.75" x14ac:dyDescent="0.2">
      <c r="E754" s="117"/>
      <c r="F754" s="117"/>
      <c r="O754" s="58"/>
      <c r="P754" s="58"/>
      <c r="R754" s="58"/>
      <c r="Z754" s="58"/>
    </row>
    <row r="755" spans="5:26" ht="12.75" x14ac:dyDescent="0.2">
      <c r="E755" s="117"/>
      <c r="F755" s="117"/>
      <c r="O755" s="58"/>
      <c r="P755" s="58"/>
      <c r="R755" s="58"/>
      <c r="Z755" s="58"/>
    </row>
    <row r="756" spans="5:26" ht="12.75" x14ac:dyDescent="0.2">
      <c r="E756" s="117"/>
      <c r="F756" s="117"/>
      <c r="O756" s="58"/>
      <c r="P756" s="58"/>
      <c r="R756" s="58"/>
      <c r="Z756" s="58"/>
    </row>
    <row r="757" spans="5:26" ht="12.75" x14ac:dyDescent="0.2">
      <c r="E757" s="117"/>
      <c r="F757" s="117"/>
      <c r="O757" s="58"/>
      <c r="P757" s="58"/>
      <c r="R757" s="58"/>
      <c r="Z757" s="58"/>
    </row>
    <row r="758" spans="5:26" ht="12.75" x14ac:dyDescent="0.2">
      <c r="E758" s="117"/>
      <c r="F758" s="117"/>
      <c r="O758" s="58"/>
      <c r="P758" s="58"/>
      <c r="R758" s="58"/>
      <c r="Z758" s="58"/>
    </row>
    <row r="759" spans="5:26" ht="12.75" x14ac:dyDescent="0.2">
      <c r="E759" s="117"/>
      <c r="F759" s="117"/>
      <c r="O759" s="58"/>
      <c r="P759" s="58"/>
      <c r="R759" s="58"/>
      <c r="Z759" s="58"/>
    </row>
    <row r="760" spans="5:26" ht="12.75" x14ac:dyDescent="0.2">
      <c r="E760" s="117"/>
      <c r="F760" s="117"/>
      <c r="O760" s="58"/>
      <c r="P760" s="58"/>
      <c r="R760" s="58"/>
      <c r="Z760" s="58"/>
    </row>
    <row r="761" spans="5:26" ht="12.75" x14ac:dyDescent="0.2">
      <c r="E761" s="117"/>
      <c r="F761" s="117"/>
      <c r="O761" s="58"/>
      <c r="P761" s="58"/>
      <c r="R761" s="58"/>
      <c r="Z761" s="58"/>
    </row>
    <row r="762" spans="5:26" ht="12.75" x14ac:dyDescent="0.2">
      <c r="E762" s="117"/>
      <c r="F762" s="117"/>
      <c r="O762" s="58"/>
      <c r="P762" s="58"/>
      <c r="R762" s="58"/>
      <c r="Z762" s="58"/>
    </row>
    <row r="763" spans="5:26" ht="12.75" x14ac:dyDescent="0.2">
      <c r="E763" s="117"/>
      <c r="F763" s="117"/>
      <c r="O763" s="58"/>
      <c r="P763" s="58"/>
      <c r="R763" s="58"/>
      <c r="Z763" s="58"/>
    </row>
    <row r="764" spans="5:26" ht="12.75" x14ac:dyDescent="0.2">
      <c r="E764" s="117"/>
      <c r="F764" s="117"/>
      <c r="O764" s="58"/>
      <c r="P764" s="58"/>
      <c r="R764" s="58"/>
      <c r="Z764" s="58"/>
    </row>
    <row r="765" spans="5:26" ht="12.75" x14ac:dyDescent="0.2">
      <c r="E765" s="117"/>
      <c r="F765" s="117"/>
      <c r="O765" s="58"/>
      <c r="P765" s="58"/>
      <c r="R765" s="58"/>
      <c r="Z765" s="58"/>
    </row>
    <row r="766" spans="5:26" ht="12.75" x14ac:dyDescent="0.2">
      <c r="E766" s="117"/>
      <c r="F766" s="117"/>
      <c r="O766" s="58"/>
      <c r="P766" s="58"/>
      <c r="R766" s="58"/>
      <c r="Z766" s="58"/>
    </row>
    <row r="767" spans="5:26" ht="12.75" x14ac:dyDescent="0.2">
      <c r="E767" s="117"/>
      <c r="F767" s="117"/>
      <c r="O767" s="58"/>
      <c r="P767" s="58"/>
      <c r="R767" s="58"/>
      <c r="Z767" s="58"/>
    </row>
    <row r="768" spans="5:26" ht="12.75" x14ac:dyDescent="0.2">
      <c r="E768" s="117"/>
      <c r="F768" s="117"/>
      <c r="O768" s="58"/>
      <c r="P768" s="58"/>
      <c r="R768" s="58"/>
      <c r="Z768" s="58"/>
    </row>
    <row r="769" spans="5:26" ht="12.75" x14ac:dyDescent="0.2">
      <c r="E769" s="117"/>
      <c r="F769" s="117"/>
      <c r="O769" s="58"/>
      <c r="P769" s="58"/>
      <c r="R769" s="58"/>
      <c r="Z769" s="58"/>
    </row>
    <row r="770" spans="5:26" ht="12.75" x14ac:dyDescent="0.2">
      <c r="E770" s="117"/>
      <c r="F770" s="117"/>
      <c r="O770" s="58"/>
      <c r="P770" s="58"/>
      <c r="R770" s="58"/>
      <c r="Z770" s="58"/>
    </row>
    <row r="771" spans="5:26" ht="12.75" x14ac:dyDescent="0.2">
      <c r="E771" s="117"/>
      <c r="F771" s="117"/>
      <c r="O771" s="58"/>
      <c r="P771" s="58"/>
      <c r="R771" s="58"/>
      <c r="Z771" s="58"/>
    </row>
    <row r="772" spans="5:26" ht="12.75" x14ac:dyDescent="0.2">
      <c r="E772" s="117"/>
      <c r="F772" s="117"/>
      <c r="O772" s="58"/>
      <c r="P772" s="58"/>
      <c r="R772" s="58"/>
      <c r="Z772" s="58"/>
    </row>
    <row r="773" spans="5:26" ht="12.75" x14ac:dyDescent="0.2">
      <c r="E773" s="117"/>
      <c r="F773" s="117"/>
      <c r="O773" s="58"/>
      <c r="P773" s="58"/>
      <c r="R773" s="58"/>
      <c r="Z773" s="58"/>
    </row>
    <row r="774" spans="5:26" ht="12.75" x14ac:dyDescent="0.2">
      <c r="E774" s="117"/>
      <c r="F774" s="117"/>
      <c r="O774" s="58"/>
      <c r="P774" s="58"/>
      <c r="R774" s="58"/>
      <c r="Z774" s="58"/>
    </row>
    <row r="775" spans="5:26" ht="12.75" x14ac:dyDescent="0.2">
      <c r="E775" s="117"/>
      <c r="F775" s="117"/>
      <c r="O775" s="58"/>
      <c r="P775" s="58"/>
      <c r="R775" s="58"/>
      <c r="Z775" s="58"/>
    </row>
    <row r="776" spans="5:26" ht="12.75" x14ac:dyDescent="0.2">
      <c r="E776" s="117"/>
      <c r="F776" s="117"/>
      <c r="O776" s="58"/>
      <c r="P776" s="58"/>
      <c r="R776" s="58"/>
      <c r="Z776" s="58"/>
    </row>
    <row r="777" spans="5:26" ht="12.75" x14ac:dyDescent="0.2">
      <c r="E777" s="117"/>
      <c r="F777" s="117"/>
      <c r="O777" s="58"/>
      <c r="P777" s="58"/>
      <c r="R777" s="58"/>
      <c r="Z777" s="58"/>
    </row>
    <row r="778" spans="5:26" ht="12.75" x14ac:dyDescent="0.2">
      <c r="E778" s="117"/>
      <c r="F778" s="117"/>
      <c r="O778" s="58"/>
      <c r="P778" s="58"/>
      <c r="R778" s="58"/>
      <c r="Z778" s="58"/>
    </row>
    <row r="779" spans="5:26" ht="12.75" x14ac:dyDescent="0.2">
      <c r="E779" s="117"/>
      <c r="F779" s="117"/>
      <c r="O779" s="58"/>
      <c r="P779" s="58"/>
      <c r="R779" s="58"/>
      <c r="Z779" s="58"/>
    </row>
    <row r="780" spans="5:26" ht="12.75" x14ac:dyDescent="0.2">
      <c r="E780" s="117"/>
      <c r="F780" s="117"/>
      <c r="O780" s="58"/>
      <c r="P780" s="58"/>
      <c r="R780" s="58"/>
      <c r="Z780" s="58"/>
    </row>
    <row r="781" spans="5:26" ht="12.75" x14ac:dyDescent="0.2">
      <c r="E781" s="117"/>
      <c r="F781" s="117"/>
      <c r="O781" s="58"/>
      <c r="P781" s="58"/>
      <c r="R781" s="58"/>
      <c r="Z781" s="58"/>
    </row>
    <row r="782" spans="5:26" ht="12.75" x14ac:dyDescent="0.2">
      <c r="E782" s="117"/>
      <c r="F782" s="117"/>
      <c r="O782" s="58"/>
      <c r="P782" s="58"/>
      <c r="R782" s="58"/>
      <c r="Z782" s="58"/>
    </row>
    <row r="783" spans="5:26" ht="12.75" x14ac:dyDescent="0.2">
      <c r="E783" s="117"/>
      <c r="F783" s="117"/>
      <c r="O783" s="58"/>
      <c r="P783" s="58"/>
      <c r="R783" s="58"/>
      <c r="Z783" s="58"/>
    </row>
    <row r="784" spans="5:26" ht="12.75" x14ac:dyDescent="0.2">
      <c r="E784" s="117"/>
      <c r="F784" s="117"/>
      <c r="O784" s="58"/>
      <c r="P784" s="58"/>
      <c r="R784" s="58"/>
      <c r="Z784" s="58"/>
    </row>
    <row r="785" spans="5:26" ht="12.75" x14ac:dyDescent="0.2">
      <c r="E785" s="117"/>
      <c r="F785" s="117"/>
      <c r="O785" s="58"/>
      <c r="P785" s="58"/>
      <c r="R785" s="58"/>
      <c r="Z785" s="58"/>
    </row>
    <row r="786" spans="5:26" ht="12.75" x14ac:dyDescent="0.2">
      <c r="E786" s="117"/>
      <c r="F786" s="117"/>
      <c r="O786" s="58"/>
      <c r="P786" s="58"/>
      <c r="R786" s="58"/>
      <c r="Z786" s="58"/>
    </row>
    <row r="787" spans="5:26" ht="12.75" x14ac:dyDescent="0.2">
      <c r="E787" s="117"/>
      <c r="F787" s="117"/>
      <c r="O787" s="58"/>
      <c r="P787" s="58"/>
      <c r="R787" s="58"/>
      <c r="Z787" s="58"/>
    </row>
    <row r="788" spans="5:26" ht="12.75" x14ac:dyDescent="0.2">
      <c r="E788" s="117"/>
      <c r="F788" s="117"/>
      <c r="O788" s="58"/>
      <c r="P788" s="58"/>
      <c r="R788" s="58"/>
      <c r="Z788" s="58"/>
    </row>
    <row r="789" spans="5:26" ht="12.75" x14ac:dyDescent="0.2">
      <c r="E789" s="117"/>
      <c r="F789" s="117"/>
      <c r="O789" s="58"/>
      <c r="P789" s="58"/>
      <c r="R789" s="58"/>
      <c r="Z789" s="58"/>
    </row>
    <row r="790" spans="5:26" ht="12.75" x14ac:dyDescent="0.2">
      <c r="E790" s="117"/>
      <c r="F790" s="117"/>
      <c r="O790" s="58"/>
      <c r="P790" s="58"/>
      <c r="R790" s="58"/>
      <c r="Z790" s="58"/>
    </row>
    <row r="791" spans="5:26" ht="12.75" x14ac:dyDescent="0.2">
      <c r="E791" s="117"/>
      <c r="F791" s="117"/>
      <c r="O791" s="58"/>
      <c r="P791" s="58"/>
      <c r="R791" s="58"/>
      <c r="Z791" s="58"/>
    </row>
    <row r="792" spans="5:26" ht="12.75" x14ac:dyDescent="0.2">
      <c r="E792" s="117"/>
      <c r="F792" s="117"/>
      <c r="O792" s="58"/>
      <c r="P792" s="58"/>
      <c r="R792" s="58"/>
      <c r="Z792" s="58"/>
    </row>
    <row r="793" spans="5:26" ht="12.75" x14ac:dyDescent="0.2">
      <c r="E793" s="117"/>
      <c r="F793" s="117"/>
      <c r="O793" s="58"/>
      <c r="P793" s="58"/>
      <c r="R793" s="58"/>
      <c r="Z793" s="58"/>
    </row>
    <row r="794" spans="5:26" ht="12.75" x14ac:dyDescent="0.2">
      <c r="E794" s="117"/>
      <c r="F794" s="117"/>
      <c r="O794" s="58"/>
      <c r="P794" s="58"/>
      <c r="R794" s="58"/>
      <c r="Z794" s="58"/>
    </row>
    <row r="795" spans="5:26" ht="12.75" x14ac:dyDescent="0.2">
      <c r="E795" s="117"/>
      <c r="F795" s="117"/>
      <c r="O795" s="58"/>
      <c r="P795" s="58"/>
      <c r="R795" s="58"/>
      <c r="Z795" s="58"/>
    </row>
    <row r="796" spans="5:26" ht="12.75" x14ac:dyDescent="0.2">
      <c r="E796" s="117"/>
      <c r="F796" s="117"/>
      <c r="O796" s="58"/>
      <c r="P796" s="58"/>
      <c r="R796" s="58"/>
      <c r="Z796" s="58"/>
    </row>
    <row r="797" spans="5:26" ht="12.75" x14ac:dyDescent="0.2">
      <c r="E797" s="117"/>
      <c r="F797" s="117"/>
      <c r="O797" s="58"/>
      <c r="P797" s="58"/>
      <c r="R797" s="58"/>
      <c r="Z797" s="58"/>
    </row>
    <row r="798" spans="5:26" ht="12.75" x14ac:dyDescent="0.2">
      <c r="E798" s="117"/>
      <c r="F798" s="117"/>
      <c r="O798" s="58"/>
      <c r="P798" s="58"/>
      <c r="R798" s="58"/>
      <c r="Z798" s="58"/>
    </row>
    <row r="799" spans="5:26" ht="12.75" x14ac:dyDescent="0.2">
      <c r="E799" s="117"/>
      <c r="F799" s="117"/>
      <c r="O799" s="58"/>
      <c r="P799" s="58"/>
      <c r="R799" s="58"/>
      <c r="Z799" s="58"/>
    </row>
    <row r="800" spans="5:26" ht="12.75" x14ac:dyDescent="0.2">
      <c r="E800" s="117"/>
      <c r="F800" s="117"/>
      <c r="O800" s="58"/>
      <c r="P800" s="58"/>
      <c r="R800" s="58"/>
      <c r="Z800" s="58"/>
    </row>
    <row r="801" spans="5:26" ht="12.75" x14ac:dyDescent="0.2">
      <c r="E801" s="117"/>
      <c r="F801" s="117"/>
      <c r="O801" s="58"/>
      <c r="P801" s="58"/>
      <c r="R801" s="58"/>
      <c r="Z801" s="58"/>
    </row>
    <row r="802" spans="5:26" ht="12.75" x14ac:dyDescent="0.2">
      <c r="E802" s="117"/>
      <c r="F802" s="117"/>
      <c r="O802" s="58"/>
      <c r="P802" s="58"/>
      <c r="R802" s="58"/>
      <c r="Z802" s="58"/>
    </row>
    <row r="803" spans="5:26" ht="12.75" x14ac:dyDescent="0.2">
      <c r="E803" s="117"/>
      <c r="F803" s="117"/>
      <c r="O803" s="58"/>
      <c r="P803" s="58"/>
      <c r="R803" s="58"/>
      <c r="Z803" s="58"/>
    </row>
    <row r="804" spans="5:26" ht="12.75" x14ac:dyDescent="0.2">
      <c r="E804" s="117"/>
      <c r="F804" s="117"/>
      <c r="O804" s="58"/>
      <c r="P804" s="58"/>
      <c r="R804" s="58"/>
      <c r="Z804" s="58"/>
    </row>
    <row r="805" spans="5:26" ht="12.75" x14ac:dyDescent="0.2">
      <c r="E805" s="117"/>
      <c r="F805" s="117"/>
      <c r="O805" s="58"/>
      <c r="P805" s="58"/>
      <c r="R805" s="58"/>
      <c r="Z805" s="58"/>
    </row>
    <row r="806" spans="5:26" ht="12.75" x14ac:dyDescent="0.2">
      <c r="E806" s="117"/>
      <c r="F806" s="117"/>
      <c r="O806" s="58"/>
      <c r="P806" s="58"/>
      <c r="R806" s="58"/>
      <c r="Z806" s="58"/>
    </row>
    <row r="807" spans="5:26" ht="12.75" x14ac:dyDescent="0.2">
      <c r="E807" s="117"/>
      <c r="F807" s="117"/>
      <c r="O807" s="58"/>
      <c r="P807" s="58"/>
      <c r="R807" s="58"/>
      <c r="Z807" s="58"/>
    </row>
    <row r="808" spans="5:26" ht="12.75" x14ac:dyDescent="0.2">
      <c r="E808" s="117"/>
      <c r="F808" s="117"/>
      <c r="O808" s="58"/>
      <c r="P808" s="58"/>
      <c r="R808" s="58"/>
      <c r="Z808" s="58"/>
    </row>
    <row r="809" spans="5:26" ht="12.75" x14ac:dyDescent="0.2">
      <c r="E809" s="117"/>
      <c r="F809" s="117"/>
      <c r="O809" s="58"/>
      <c r="P809" s="58"/>
      <c r="R809" s="58"/>
      <c r="Z809" s="58"/>
    </row>
    <row r="810" spans="5:26" ht="12.75" x14ac:dyDescent="0.2">
      <c r="E810" s="117"/>
      <c r="F810" s="117"/>
      <c r="O810" s="58"/>
      <c r="P810" s="58"/>
      <c r="R810" s="58"/>
      <c r="Z810" s="58"/>
    </row>
    <row r="811" spans="5:26" ht="12.75" x14ac:dyDescent="0.2">
      <c r="E811" s="117"/>
      <c r="F811" s="117"/>
      <c r="O811" s="58"/>
      <c r="P811" s="58"/>
      <c r="R811" s="58"/>
      <c r="Z811" s="58"/>
    </row>
    <row r="812" spans="5:26" ht="12.75" x14ac:dyDescent="0.2">
      <c r="E812" s="117"/>
      <c r="F812" s="117"/>
      <c r="O812" s="58"/>
      <c r="P812" s="58"/>
      <c r="R812" s="58"/>
      <c r="Z812" s="58"/>
    </row>
    <row r="813" spans="5:26" ht="12.75" x14ac:dyDescent="0.2">
      <c r="E813" s="117"/>
      <c r="F813" s="117"/>
      <c r="O813" s="58"/>
      <c r="P813" s="58"/>
      <c r="R813" s="58"/>
      <c r="Z813" s="58"/>
    </row>
    <row r="814" spans="5:26" ht="12.75" x14ac:dyDescent="0.2">
      <c r="E814" s="117"/>
      <c r="F814" s="117"/>
      <c r="O814" s="58"/>
      <c r="P814" s="58"/>
      <c r="R814" s="58"/>
      <c r="Z814" s="58"/>
    </row>
    <row r="815" spans="5:26" ht="12.75" x14ac:dyDescent="0.2">
      <c r="E815" s="117"/>
      <c r="F815" s="117"/>
      <c r="O815" s="58"/>
      <c r="P815" s="58"/>
      <c r="R815" s="58"/>
      <c r="Z815" s="58"/>
    </row>
    <row r="816" spans="5:26" ht="12.75" x14ac:dyDescent="0.2">
      <c r="E816" s="117"/>
      <c r="F816" s="117"/>
      <c r="O816" s="58"/>
      <c r="P816" s="58"/>
      <c r="R816" s="58"/>
      <c r="Z816" s="58"/>
    </row>
    <row r="817" spans="5:26" ht="12.75" x14ac:dyDescent="0.2">
      <c r="E817" s="117"/>
      <c r="F817" s="117"/>
      <c r="O817" s="58"/>
      <c r="P817" s="58"/>
      <c r="R817" s="58"/>
      <c r="Z817" s="58"/>
    </row>
    <row r="818" spans="5:26" ht="12.75" x14ac:dyDescent="0.2">
      <c r="E818" s="117"/>
      <c r="F818" s="117"/>
      <c r="O818" s="58"/>
      <c r="P818" s="58"/>
      <c r="R818" s="58"/>
      <c r="Z818" s="58"/>
    </row>
    <row r="819" spans="5:26" ht="12.75" x14ac:dyDescent="0.2">
      <c r="E819" s="117"/>
      <c r="F819" s="117"/>
      <c r="O819" s="58"/>
      <c r="P819" s="58"/>
      <c r="R819" s="58"/>
      <c r="Z819" s="58"/>
    </row>
    <row r="820" spans="5:26" ht="12.75" x14ac:dyDescent="0.2">
      <c r="E820" s="117"/>
      <c r="F820" s="117"/>
      <c r="O820" s="58"/>
      <c r="P820" s="58"/>
      <c r="R820" s="58"/>
      <c r="Z820" s="58"/>
    </row>
    <row r="821" spans="5:26" ht="12.75" x14ac:dyDescent="0.2">
      <c r="E821" s="117"/>
      <c r="F821" s="117"/>
      <c r="O821" s="58"/>
      <c r="P821" s="58"/>
      <c r="R821" s="58"/>
      <c r="Z821" s="58"/>
    </row>
    <row r="822" spans="5:26" ht="12.75" x14ac:dyDescent="0.2">
      <c r="E822" s="117"/>
      <c r="F822" s="117"/>
      <c r="O822" s="58"/>
      <c r="P822" s="58"/>
      <c r="R822" s="58"/>
      <c r="Z822" s="58"/>
    </row>
    <row r="823" spans="5:26" ht="12.75" x14ac:dyDescent="0.2">
      <c r="E823" s="117"/>
      <c r="F823" s="117"/>
      <c r="O823" s="58"/>
      <c r="P823" s="58"/>
      <c r="R823" s="58"/>
      <c r="Z823" s="58"/>
    </row>
    <row r="824" spans="5:26" ht="12.75" x14ac:dyDescent="0.2">
      <c r="E824" s="117"/>
      <c r="F824" s="117"/>
      <c r="O824" s="58"/>
      <c r="P824" s="58"/>
      <c r="R824" s="58"/>
      <c r="Z824" s="58"/>
    </row>
    <row r="825" spans="5:26" ht="12.75" x14ac:dyDescent="0.2">
      <c r="E825" s="117"/>
      <c r="F825" s="117"/>
      <c r="O825" s="58"/>
      <c r="P825" s="58"/>
      <c r="R825" s="58"/>
      <c r="Z825" s="58"/>
    </row>
    <row r="826" spans="5:26" ht="12.75" x14ac:dyDescent="0.2">
      <c r="E826" s="117"/>
      <c r="F826" s="117"/>
      <c r="O826" s="58"/>
      <c r="P826" s="58"/>
      <c r="R826" s="58"/>
      <c r="Z826" s="58"/>
    </row>
    <row r="827" spans="5:26" ht="12.75" x14ac:dyDescent="0.2">
      <c r="E827" s="117"/>
      <c r="F827" s="117"/>
      <c r="O827" s="58"/>
      <c r="P827" s="58"/>
      <c r="R827" s="58"/>
      <c r="Z827" s="58"/>
    </row>
    <row r="828" spans="5:26" ht="12.75" x14ac:dyDescent="0.2">
      <c r="E828" s="117"/>
      <c r="F828" s="117"/>
      <c r="O828" s="58"/>
      <c r="P828" s="58"/>
      <c r="R828" s="58"/>
      <c r="Z828" s="58"/>
    </row>
    <row r="829" spans="5:26" ht="12.75" x14ac:dyDescent="0.2">
      <c r="E829" s="117"/>
      <c r="F829" s="117"/>
      <c r="O829" s="58"/>
      <c r="P829" s="58"/>
      <c r="R829" s="58"/>
      <c r="Z829" s="58"/>
    </row>
    <row r="830" spans="5:26" ht="12.75" x14ac:dyDescent="0.2">
      <c r="E830" s="117"/>
      <c r="F830" s="117"/>
      <c r="O830" s="58"/>
      <c r="P830" s="58"/>
      <c r="R830" s="58"/>
      <c r="Z830" s="58"/>
    </row>
    <row r="831" spans="5:26" ht="12.75" x14ac:dyDescent="0.2">
      <c r="E831" s="117"/>
      <c r="F831" s="117"/>
      <c r="O831" s="58"/>
      <c r="P831" s="58"/>
      <c r="R831" s="58"/>
      <c r="Z831" s="58"/>
    </row>
    <row r="832" spans="5:26" ht="12.75" x14ac:dyDescent="0.2">
      <c r="E832" s="117"/>
      <c r="F832" s="117"/>
      <c r="O832" s="58"/>
      <c r="P832" s="58"/>
      <c r="R832" s="58"/>
      <c r="Z832" s="58"/>
    </row>
    <row r="833" spans="5:26" ht="12.75" x14ac:dyDescent="0.2">
      <c r="E833" s="117"/>
      <c r="F833" s="117"/>
      <c r="O833" s="58"/>
      <c r="P833" s="58"/>
      <c r="R833" s="58"/>
      <c r="Z833" s="58"/>
    </row>
    <row r="834" spans="5:26" ht="12.75" x14ac:dyDescent="0.2">
      <c r="E834" s="117"/>
      <c r="F834" s="117"/>
      <c r="O834" s="58"/>
      <c r="P834" s="58"/>
      <c r="R834" s="58"/>
      <c r="Z834" s="58"/>
    </row>
    <row r="835" spans="5:26" ht="12.75" x14ac:dyDescent="0.2">
      <c r="E835" s="117"/>
      <c r="F835" s="117"/>
      <c r="O835" s="58"/>
      <c r="P835" s="58"/>
      <c r="R835" s="58"/>
      <c r="Z835" s="58"/>
    </row>
    <row r="836" spans="5:26" ht="12.75" x14ac:dyDescent="0.2">
      <c r="E836" s="117"/>
      <c r="F836" s="117"/>
      <c r="O836" s="58"/>
      <c r="P836" s="58"/>
      <c r="R836" s="58"/>
      <c r="Z836" s="58"/>
    </row>
    <row r="837" spans="5:26" ht="12.75" x14ac:dyDescent="0.2">
      <c r="E837" s="117"/>
      <c r="F837" s="117"/>
      <c r="O837" s="58"/>
      <c r="P837" s="58"/>
      <c r="R837" s="58"/>
      <c r="Z837" s="58"/>
    </row>
    <row r="838" spans="5:26" ht="12.75" x14ac:dyDescent="0.2">
      <c r="E838" s="117"/>
      <c r="F838" s="117"/>
      <c r="O838" s="58"/>
      <c r="P838" s="58"/>
      <c r="R838" s="58"/>
      <c r="Z838" s="58"/>
    </row>
    <row r="839" spans="5:26" ht="12.75" x14ac:dyDescent="0.2">
      <c r="E839" s="117"/>
      <c r="F839" s="117"/>
      <c r="O839" s="58"/>
      <c r="P839" s="58"/>
      <c r="R839" s="58"/>
      <c r="Z839" s="58"/>
    </row>
    <row r="840" spans="5:26" ht="12.75" x14ac:dyDescent="0.2">
      <c r="E840" s="117"/>
      <c r="F840" s="117"/>
      <c r="O840" s="58"/>
      <c r="P840" s="58"/>
      <c r="R840" s="58"/>
      <c r="Z840" s="58"/>
    </row>
    <row r="841" spans="5:26" ht="12.75" x14ac:dyDescent="0.2">
      <c r="E841" s="117"/>
      <c r="F841" s="117"/>
      <c r="O841" s="58"/>
      <c r="P841" s="58"/>
      <c r="R841" s="58"/>
      <c r="Z841" s="58"/>
    </row>
    <row r="842" spans="5:26" ht="12.75" x14ac:dyDescent="0.2">
      <c r="E842" s="117"/>
      <c r="F842" s="117"/>
      <c r="O842" s="58"/>
      <c r="P842" s="58"/>
      <c r="R842" s="58"/>
      <c r="Z842" s="58"/>
    </row>
    <row r="843" spans="5:26" ht="12.75" x14ac:dyDescent="0.2">
      <c r="E843" s="117"/>
      <c r="F843" s="117"/>
      <c r="O843" s="58"/>
      <c r="P843" s="58"/>
      <c r="R843" s="58"/>
      <c r="Z843" s="58"/>
    </row>
    <row r="844" spans="5:26" ht="12.75" x14ac:dyDescent="0.2">
      <c r="E844" s="117"/>
      <c r="F844" s="117"/>
      <c r="O844" s="58"/>
      <c r="P844" s="58"/>
      <c r="R844" s="58"/>
      <c r="Z844" s="58"/>
    </row>
    <row r="845" spans="5:26" ht="12.75" x14ac:dyDescent="0.2">
      <c r="E845" s="117"/>
      <c r="F845" s="117"/>
      <c r="O845" s="58"/>
      <c r="P845" s="58"/>
      <c r="R845" s="58"/>
      <c r="Z845" s="58"/>
    </row>
    <row r="846" spans="5:26" ht="12.75" x14ac:dyDescent="0.2">
      <c r="E846" s="117"/>
      <c r="F846" s="117"/>
      <c r="O846" s="58"/>
      <c r="P846" s="58"/>
      <c r="R846" s="58"/>
      <c r="Z846" s="58"/>
    </row>
    <row r="847" spans="5:26" ht="12.75" x14ac:dyDescent="0.2">
      <c r="E847" s="117"/>
      <c r="F847" s="117"/>
      <c r="O847" s="58"/>
      <c r="P847" s="58"/>
      <c r="R847" s="58"/>
      <c r="Z847" s="58"/>
    </row>
    <row r="848" spans="5:26" ht="12.75" x14ac:dyDescent="0.2">
      <c r="E848" s="117"/>
      <c r="F848" s="117"/>
      <c r="O848" s="58"/>
      <c r="P848" s="58"/>
      <c r="R848" s="58"/>
      <c r="Z848" s="58"/>
    </row>
    <row r="849" spans="5:26" ht="12.75" x14ac:dyDescent="0.2">
      <c r="E849" s="117"/>
      <c r="F849" s="117"/>
      <c r="O849" s="58"/>
      <c r="P849" s="58"/>
      <c r="R849" s="58"/>
      <c r="Z849" s="58"/>
    </row>
    <row r="850" spans="5:26" ht="12.75" x14ac:dyDescent="0.2">
      <c r="E850" s="117"/>
      <c r="F850" s="117"/>
      <c r="O850" s="58"/>
      <c r="P850" s="58"/>
      <c r="R850" s="58"/>
      <c r="Z850" s="58"/>
    </row>
    <row r="851" spans="5:26" ht="12.75" x14ac:dyDescent="0.2">
      <c r="E851" s="117"/>
      <c r="F851" s="117"/>
      <c r="O851" s="58"/>
      <c r="P851" s="58"/>
      <c r="R851" s="58"/>
      <c r="Z851" s="58"/>
    </row>
    <row r="852" spans="5:26" ht="12.75" x14ac:dyDescent="0.2">
      <c r="E852" s="117"/>
      <c r="F852" s="117"/>
      <c r="O852" s="58"/>
      <c r="P852" s="58"/>
      <c r="R852" s="58"/>
      <c r="Z852" s="58"/>
    </row>
    <row r="853" spans="5:26" ht="12.75" x14ac:dyDescent="0.2">
      <c r="E853" s="117"/>
      <c r="F853" s="117"/>
      <c r="O853" s="58"/>
      <c r="P853" s="58"/>
      <c r="R853" s="58"/>
      <c r="Z853" s="58"/>
    </row>
    <row r="854" spans="5:26" ht="12.75" x14ac:dyDescent="0.2">
      <c r="E854" s="117"/>
      <c r="F854" s="117"/>
      <c r="O854" s="58"/>
      <c r="P854" s="58"/>
      <c r="R854" s="58"/>
      <c r="Z854" s="58"/>
    </row>
    <row r="855" spans="5:26" ht="12.75" x14ac:dyDescent="0.2">
      <c r="E855" s="117"/>
      <c r="F855" s="117"/>
      <c r="O855" s="58"/>
      <c r="P855" s="58"/>
      <c r="R855" s="58"/>
      <c r="Z855" s="58"/>
    </row>
    <row r="856" spans="5:26" ht="12.75" x14ac:dyDescent="0.2">
      <c r="E856" s="117"/>
      <c r="F856" s="117"/>
      <c r="O856" s="58"/>
      <c r="P856" s="58"/>
      <c r="R856" s="58"/>
      <c r="Z856" s="58"/>
    </row>
    <row r="857" spans="5:26" ht="12.75" x14ac:dyDescent="0.2">
      <c r="E857" s="117"/>
      <c r="F857" s="117"/>
      <c r="O857" s="58"/>
      <c r="P857" s="58"/>
      <c r="R857" s="58"/>
      <c r="Z857" s="58"/>
    </row>
    <row r="858" spans="5:26" ht="12.75" x14ac:dyDescent="0.2">
      <c r="E858" s="117"/>
      <c r="F858" s="117"/>
      <c r="O858" s="58"/>
      <c r="P858" s="58"/>
      <c r="R858" s="58"/>
      <c r="Z858" s="58"/>
    </row>
    <row r="859" spans="5:26" ht="12.75" x14ac:dyDescent="0.2">
      <c r="E859" s="117"/>
      <c r="F859" s="117"/>
      <c r="O859" s="58"/>
      <c r="P859" s="58"/>
      <c r="R859" s="58"/>
      <c r="Z859" s="58"/>
    </row>
    <row r="860" spans="5:26" ht="12.75" x14ac:dyDescent="0.2">
      <c r="E860" s="117"/>
      <c r="F860" s="117"/>
      <c r="O860" s="58"/>
      <c r="P860" s="58"/>
      <c r="R860" s="58"/>
      <c r="Z860" s="58"/>
    </row>
    <row r="861" spans="5:26" ht="12.75" x14ac:dyDescent="0.2">
      <c r="E861" s="117"/>
      <c r="F861" s="117"/>
      <c r="O861" s="58"/>
      <c r="P861" s="58"/>
      <c r="R861" s="58"/>
      <c r="Z861" s="58"/>
    </row>
    <row r="862" spans="5:26" ht="12.75" x14ac:dyDescent="0.2">
      <c r="E862" s="117"/>
      <c r="F862" s="117"/>
      <c r="O862" s="58"/>
      <c r="P862" s="58"/>
      <c r="R862" s="58"/>
      <c r="Z862" s="58"/>
    </row>
    <row r="863" spans="5:26" ht="12.75" x14ac:dyDescent="0.2">
      <c r="E863" s="117"/>
      <c r="F863" s="117"/>
      <c r="O863" s="58"/>
      <c r="P863" s="58"/>
      <c r="R863" s="58"/>
      <c r="Z863" s="58"/>
    </row>
    <row r="864" spans="5:26" ht="12.75" x14ac:dyDescent="0.2">
      <c r="E864" s="117"/>
      <c r="F864" s="117"/>
      <c r="O864" s="58"/>
      <c r="P864" s="58"/>
      <c r="R864" s="58"/>
      <c r="Z864" s="58"/>
    </row>
    <row r="865" spans="5:26" ht="12.75" x14ac:dyDescent="0.2">
      <c r="E865" s="117"/>
      <c r="F865" s="117"/>
      <c r="O865" s="58"/>
      <c r="P865" s="58"/>
      <c r="R865" s="58"/>
      <c r="Z865" s="58"/>
    </row>
    <row r="866" spans="5:26" ht="12.75" x14ac:dyDescent="0.2">
      <c r="E866" s="117"/>
      <c r="F866" s="117"/>
      <c r="O866" s="58"/>
      <c r="P866" s="58"/>
      <c r="R866" s="58"/>
      <c r="Z866" s="58"/>
    </row>
    <row r="867" spans="5:26" ht="12.75" x14ac:dyDescent="0.2">
      <c r="E867" s="117"/>
      <c r="F867" s="117"/>
      <c r="O867" s="58"/>
      <c r="P867" s="58"/>
      <c r="R867" s="58"/>
      <c r="Z867" s="58"/>
    </row>
    <row r="868" spans="5:26" ht="12.75" x14ac:dyDescent="0.2">
      <c r="E868" s="117"/>
      <c r="F868" s="117"/>
      <c r="O868" s="58"/>
      <c r="P868" s="58"/>
      <c r="R868" s="58"/>
      <c r="Z868" s="58"/>
    </row>
    <row r="869" spans="5:26" ht="12.75" x14ac:dyDescent="0.2">
      <c r="E869" s="117"/>
      <c r="F869" s="117"/>
      <c r="O869" s="58"/>
      <c r="P869" s="58"/>
      <c r="R869" s="58"/>
      <c r="Z869" s="58"/>
    </row>
    <row r="870" spans="5:26" ht="12.75" x14ac:dyDescent="0.2">
      <c r="E870" s="117"/>
      <c r="F870" s="117"/>
      <c r="O870" s="58"/>
      <c r="P870" s="58"/>
      <c r="R870" s="58"/>
      <c r="Z870" s="58"/>
    </row>
    <row r="871" spans="5:26" ht="12.75" x14ac:dyDescent="0.2">
      <c r="E871" s="117"/>
      <c r="F871" s="117"/>
      <c r="O871" s="58"/>
      <c r="P871" s="58"/>
      <c r="R871" s="58"/>
      <c r="Z871" s="58"/>
    </row>
    <row r="872" spans="5:26" ht="12.75" x14ac:dyDescent="0.2">
      <c r="E872" s="117"/>
      <c r="F872" s="117"/>
      <c r="O872" s="58"/>
      <c r="P872" s="58"/>
      <c r="R872" s="58"/>
      <c r="Z872" s="58"/>
    </row>
    <row r="873" spans="5:26" ht="12.75" x14ac:dyDescent="0.2">
      <c r="E873" s="117"/>
      <c r="F873" s="117"/>
      <c r="O873" s="58"/>
      <c r="P873" s="58"/>
      <c r="R873" s="58"/>
      <c r="Z873" s="58"/>
    </row>
    <row r="874" spans="5:26" ht="12.75" x14ac:dyDescent="0.2">
      <c r="E874" s="117"/>
      <c r="F874" s="117"/>
      <c r="O874" s="58"/>
      <c r="P874" s="58"/>
      <c r="R874" s="58"/>
      <c r="Z874" s="58"/>
    </row>
    <row r="875" spans="5:26" ht="12.75" x14ac:dyDescent="0.2">
      <c r="E875" s="117"/>
      <c r="F875" s="117"/>
      <c r="O875" s="58"/>
      <c r="P875" s="58"/>
      <c r="R875" s="58"/>
      <c r="Z875" s="58"/>
    </row>
    <row r="876" spans="5:26" ht="12.75" x14ac:dyDescent="0.2">
      <c r="E876" s="117"/>
      <c r="F876" s="117"/>
      <c r="O876" s="58"/>
      <c r="P876" s="58"/>
      <c r="R876" s="58"/>
      <c r="Z876" s="58"/>
    </row>
    <row r="877" spans="5:26" ht="12.75" x14ac:dyDescent="0.2">
      <c r="E877" s="117"/>
      <c r="F877" s="117"/>
      <c r="O877" s="58"/>
      <c r="P877" s="58"/>
      <c r="R877" s="58"/>
      <c r="Z877" s="58"/>
    </row>
    <row r="878" spans="5:26" ht="12.75" x14ac:dyDescent="0.2">
      <c r="E878" s="117"/>
      <c r="F878" s="117"/>
      <c r="O878" s="58"/>
      <c r="P878" s="58"/>
      <c r="R878" s="58"/>
      <c r="Z878" s="58"/>
    </row>
    <row r="879" spans="5:26" ht="12.75" x14ac:dyDescent="0.2">
      <c r="E879" s="117"/>
      <c r="F879" s="117"/>
      <c r="O879" s="58"/>
      <c r="P879" s="58"/>
      <c r="R879" s="58"/>
      <c r="Z879" s="58"/>
    </row>
    <row r="880" spans="5:26" ht="12.75" x14ac:dyDescent="0.2">
      <c r="E880" s="117"/>
      <c r="F880" s="117"/>
      <c r="O880" s="58"/>
      <c r="P880" s="58"/>
      <c r="R880" s="58"/>
      <c r="Z880" s="58"/>
    </row>
    <row r="881" spans="5:26" ht="12.75" x14ac:dyDescent="0.2">
      <c r="E881" s="117"/>
      <c r="F881" s="117"/>
      <c r="O881" s="58"/>
      <c r="P881" s="58"/>
      <c r="R881" s="58"/>
      <c r="Z881" s="58"/>
    </row>
    <row r="882" spans="5:26" ht="12.75" x14ac:dyDescent="0.2">
      <c r="E882" s="117"/>
      <c r="F882" s="117"/>
      <c r="O882" s="58"/>
      <c r="P882" s="58"/>
      <c r="R882" s="58"/>
      <c r="Z882" s="58"/>
    </row>
    <row r="883" spans="5:26" ht="12.75" x14ac:dyDescent="0.2">
      <c r="E883" s="117"/>
      <c r="F883" s="117"/>
      <c r="O883" s="58"/>
      <c r="P883" s="58"/>
      <c r="R883" s="58"/>
      <c r="Z883" s="58"/>
    </row>
    <row r="884" spans="5:26" ht="12.75" x14ac:dyDescent="0.2">
      <c r="E884" s="117"/>
      <c r="F884" s="117"/>
      <c r="O884" s="58"/>
      <c r="P884" s="58"/>
      <c r="R884" s="58"/>
      <c r="Z884" s="58"/>
    </row>
    <row r="885" spans="5:26" ht="12.75" x14ac:dyDescent="0.2">
      <c r="E885" s="117"/>
      <c r="F885" s="117"/>
      <c r="O885" s="58"/>
      <c r="P885" s="58"/>
      <c r="R885" s="58"/>
      <c r="Z885" s="58"/>
    </row>
    <row r="886" spans="5:26" ht="12.75" x14ac:dyDescent="0.2">
      <c r="E886" s="117"/>
      <c r="F886" s="117"/>
      <c r="O886" s="58"/>
      <c r="P886" s="58"/>
      <c r="R886" s="58"/>
      <c r="Z886" s="58"/>
    </row>
    <row r="887" spans="5:26" ht="12.75" x14ac:dyDescent="0.2">
      <c r="E887" s="117"/>
      <c r="F887" s="117"/>
      <c r="O887" s="58"/>
      <c r="P887" s="58"/>
      <c r="R887" s="58"/>
      <c r="Z887" s="58"/>
    </row>
    <row r="888" spans="5:26" ht="12.75" x14ac:dyDescent="0.2">
      <c r="E888" s="117"/>
      <c r="F888" s="117"/>
      <c r="O888" s="58"/>
      <c r="P888" s="58"/>
      <c r="R888" s="58"/>
      <c r="Z888" s="58"/>
    </row>
    <row r="889" spans="5:26" ht="12.75" x14ac:dyDescent="0.2">
      <c r="E889" s="117"/>
      <c r="F889" s="117"/>
      <c r="O889" s="58"/>
      <c r="P889" s="58"/>
      <c r="R889" s="58"/>
      <c r="Z889" s="58"/>
    </row>
    <row r="890" spans="5:26" ht="12.75" x14ac:dyDescent="0.2">
      <c r="E890" s="117"/>
      <c r="F890" s="117"/>
      <c r="O890" s="58"/>
      <c r="P890" s="58"/>
      <c r="R890" s="58"/>
      <c r="Z890" s="58"/>
    </row>
    <row r="891" spans="5:26" ht="12.75" x14ac:dyDescent="0.2">
      <c r="E891" s="117"/>
      <c r="F891" s="117"/>
      <c r="O891" s="58"/>
      <c r="P891" s="58"/>
      <c r="R891" s="58"/>
      <c r="Z891" s="58"/>
    </row>
    <row r="892" spans="5:26" ht="12.75" x14ac:dyDescent="0.2">
      <c r="E892" s="117"/>
      <c r="F892" s="117"/>
      <c r="O892" s="58"/>
      <c r="P892" s="58"/>
      <c r="R892" s="58"/>
      <c r="Z892" s="58"/>
    </row>
    <row r="893" spans="5:26" ht="12.75" x14ac:dyDescent="0.2">
      <c r="E893" s="117"/>
      <c r="F893" s="117"/>
      <c r="O893" s="58"/>
      <c r="P893" s="58"/>
      <c r="R893" s="58"/>
      <c r="Z893" s="58"/>
    </row>
    <row r="894" spans="5:26" ht="12.75" x14ac:dyDescent="0.2">
      <c r="E894" s="117"/>
      <c r="F894" s="117"/>
      <c r="O894" s="58"/>
      <c r="P894" s="58"/>
      <c r="R894" s="58"/>
      <c r="Z894" s="58"/>
    </row>
    <row r="895" spans="5:26" ht="12.75" x14ac:dyDescent="0.2">
      <c r="E895" s="117"/>
      <c r="F895" s="117"/>
      <c r="O895" s="58"/>
      <c r="P895" s="58"/>
      <c r="R895" s="58"/>
      <c r="Z895" s="58"/>
    </row>
    <row r="896" spans="5:26" ht="12.75" x14ac:dyDescent="0.2">
      <c r="E896" s="117"/>
      <c r="F896" s="117"/>
      <c r="O896" s="58"/>
      <c r="P896" s="58"/>
      <c r="R896" s="58"/>
      <c r="Z896" s="58"/>
    </row>
    <row r="897" spans="5:26" ht="12.75" x14ac:dyDescent="0.2">
      <c r="E897" s="117"/>
      <c r="F897" s="117"/>
      <c r="O897" s="58"/>
      <c r="P897" s="58"/>
      <c r="R897" s="58"/>
      <c r="Z897" s="58"/>
    </row>
    <row r="898" spans="5:26" ht="12.75" x14ac:dyDescent="0.2">
      <c r="E898" s="117"/>
      <c r="F898" s="117"/>
      <c r="O898" s="58"/>
      <c r="P898" s="58"/>
      <c r="R898" s="58"/>
      <c r="Z898" s="58"/>
    </row>
    <row r="899" spans="5:26" ht="12.75" x14ac:dyDescent="0.2">
      <c r="E899" s="117"/>
      <c r="F899" s="117"/>
      <c r="O899" s="58"/>
      <c r="P899" s="58"/>
      <c r="R899" s="58"/>
      <c r="Z899" s="58"/>
    </row>
    <row r="900" spans="5:26" ht="12.75" x14ac:dyDescent="0.2">
      <c r="E900" s="117"/>
      <c r="F900" s="117"/>
      <c r="O900" s="58"/>
      <c r="P900" s="58"/>
      <c r="R900" s="58"/>
      <c r="Z900" s="58"/>
    </row>
    <row r="901" spans="5:26" ht="12.75" x14ac:dyDescent="0.2">
      <c r="E901" s="117"/>
      <c r="F901" s="117"/>
      <c r="O901" s="58"/>
      <c r="P901" s="58"/>
      <c r="R901" s="58"/>
      <c r="Z901" s="58"/>
    </row>
    <row r="902" spans="5:26" ht="12.75" x14ac:dyDescent="0.2">
      <c r="E902" s="117"/>
      <c r="F902" s="117"/>
      <c r="O902" s="58"/>
      <c r="P902" s="58"/>
      <c r="R902" s="58"/>
      <c r="Z902" s="58"/>
    </row>
    <row r="903" spans="5:26" ht="12.75" x14ac:dyDescent="0.2">
      <c r="E903" s="117"/>
      <c r="F903" s="117"/>
      <c r="O903" s="58"/>
      <c r="P903" s="58"/>
      <c r="R903" s="58"/>
      <c r="Z903" s="58"/>
    </row>
    <row r="904" spans="5:26" ht="12.75" x14ac:dyDescent="0.2">
      <c r="E904" s="117"/>
      <c r="F904" s="117"/>
      <c r="O904" s="58"/>
      <c r="P904" s="58"/>
      <c r="R904" s="58"/>
      <c r="Z904" s="58"/>
    </row>
    <row r="905" spans="5:26" ht="12.75" x14ac:dyDescent="0.2">
      <c r="E905" s="117"/>
      <c r="F905" s="117"/>
      <c r="O905" s="58"/>
      <c r="P905" s="58"/>
      <c r="R905" s="58"/>
      <c r="Z905" s="58"/>
    </row>
    <row r="906" spans="5:26" ht="12.75" x14ac:dyDescent="0.2">
      <c r="E906" s="117"/>
      <c r="F906" s="117"/>
      <c r="O906" s="58"/>
      <c r="P906" s="58"/>
      <c r="R906" s="58"/>
      <c r="Z906" s="58"/>
    </row>
    <row r="907" spans="5:26" ht="12.75" x14ac:dyDescent="0.2">
      <c r="E907" s="117"/>
      <c r="F907" s="117"/>
      <c r="O907" s="58"/>
      <c r="P907" s="58"/>
      <c r="R907" s="58"/>
      <c r="Z907" s="58"/>
    </row>
    <row r="908" spans="5:26" ht="12.75" x14ac:dyDescent="0.2">
      <c r="E908" s="117"/>
      <c r="F908" s="117"/>
      <c r="O908" s="58"/>
      <c r="P908" s="58"/>
      <c r="R908" s="58"/>
      <c r="Z908" s="58"/>
    </row>
    <row r="909" spans="5:26" ht="12.75" x14ac:dyDescent="0.2">
      <c r="E909" s="117"/>
      <c r="F909" s="117"/>
      <c r="O909" s="58"/>
      <c r="P909" s="58"/>
      <c r="R909" s="58"/>
      <c r="Z909" s="58"/>
    </row>
    <row r="910" spans="5:26" ht="12.75" x14ac:dyDescent="0.2">
      <c r="E910" s="117"/>
      <c r="F910" s="117"/>
      <c r="O910" s="58"/>
      <c r="P910" s="58"/>
      <c r="R910" s="58"/>
      <c r="Z910" s="58"/>
    </row>
    <row r="911" spans="5:26" ht="12.75" x14ac:dyDescent="0.2">
      <c r="E911" s="117"/>
      <c r="F911" s="117"/>
      <c r="O911" s="58"/>
      <c r="P911" s="58"/>
      <c r="R911" s="58"/>
      <c r="Z911" s="58"/>
    </row>
    <row r="912" spans="5:26" ht="12.75" x14ac:dyDescent="0.2">
      <c r="E912" s="117"/>
      <c r="F912" s="117"/>
      <c r="O912" s="58"/>
      <c r="P912" s="58"/>
      <c r="R912" s="58"/>
      <c r="Z912" s="58"/>
    </row>
    <row r="913" spans="5:26" ht="12.75" x14ac:dyDescent="0.2">
      <c r="E913" s="117"/>
      <c r="F913" s="117"/>
      <c r="O913" s="58"/>
      <c r="P913" s="58"/>
      <c r="R913" s="58"/>
      <c r="Z913" s="58"/>
    </row>
    <row r="914" spans="5:26" ht="12.75" x14ac:dyDescent="0.2">
      <c r="E914" s="117"/>
      <c r="F914" s="117"/>
      <c r="O914" s="58"/>
      <c r="P914" s="58"/>
      <c r="R914" s="58"/>
      <c r="Z914" s="58"/>
    </row>
    <row r="915" spans="5:26" ht="12.75" x14ac:dyDescent="0.2">
      <c r="E915" s="117"/>
      <c r="F915" s="117"/>
      <c r="O915" s="58"/>
      <c r="P915" s="58"/>
      <c r="R915" s="58"/>
      <c r="Z915" s="58"/>
    </row>
    <row r="916" spans="5:26" ht="12.75" x14ac:dyDescent="0.2">
      <c r="E916" s="117"/>
      <c r="F916" s="117"/>
      <c r="O916" s="58"/>
      <c r="P916" s="58"/>
      <c r="R916" s="58"/>
      <c r="Z916" s="58"/>
    </row>
    <row r="917" spans="5:26" ht="12.75" x14ac:dyDescent="0.2">
      <c r="E917" s="117"/>
      <c r="F917" s="117"/>
      <c r="O917" s="58"/>
      <c r="P917" s="58"/>
      <c r="R917" s="58"/>
      <c r="Z917" s="58"/>
    </row>
    <row r="918" spans="5:26" ht="12.75" x14ac:dyDescent="0.2">
      <c r="E918" s="117"/>
      <c r="F918" s="117"/>
      <c r="O918" s="58"/>
      <c r="P918" s="58"/>
      <c r="R918" s="58"/>
      <c r="Z918" s="58"/>
    </row>
    <row r="919" spans="5:26" ht="12.75" x14ac:dyDescent="0.2">
      <c r="E919" s="117"/>
      <c r="F919" s="117"/>
      <c r="O919" s="58"/>
      <c r="P919" s="58"/>
      <c r="R919" s="58"/>
      <c r="Z919" s="58"/>
    </row>
    <row r="920" spans="5:26" ht="12.75" x14ac:dyDescent="0.2">
      <c r="E920" s="117"/>
      <c r="F920" s="117"/>
      <c r="O920" s="58"/>
      <c r="P920" s="58"/>
      <c r="R920" s="58"/>
      <c r="Z920" s="58"/>
    </row>
    <row r="921" spans="5:26" ht="12.75" x14ac:dyDescent="0.2">
      <c r="E921" s="117"/>
      <c r="F921" s="117"/>
      <c r="O921" s="58"/>
      <c r="P921" s="58"/>
      <c r="R921" s="58"/>
      <c r="Z921" s="58"/>
    </row>
    <row r="922" spans="5:26" ht="12.75" x14ac:dyDescent="0.2">
      <c r="E922" s="117"/>
      <c r="F922" s="117"/>
      <c r="O922" s="58"/>
      <c r="P922" s="58"/>
      <c r="R922" s="58"/>
      <c r="Z922" s="58"/>
    </row>
    <row r="923" spans="5:26" ht="12.75" x14ac:dyDescent="0.2">
      <c r="E923" s="117"/>
      <c r="F923" s="117"/>
      <c r="O923" s="58"/>
      <c r="P923" s="58"/>
      <c r="R923" s="58"/>
      <c r="Z923" s="58"/>
    </row>
    <row r="924" spans="5:26" ht="12.75" x14ac:dyDescent="0.2">
      <c r="E924" s="117"/>
      <c r="F924" s="117"/>
      <c r="O924" s="58"/>
      <c r="P924" s="58"/>
      <c r="R924" s="58"/>
      <c r="Z924" s="58"/>
    </row>
    <row r="925" spans="5:26" ht="12.75" x14ac:dyDescent="0.2">
      <c r="E925" s="117"/>
      <c r="F925" s="117"/>
      <c r="O925" s="58"/>
      <c r="P925" s="58"/>
      <c r="R925" s="58"/>
      <c r="Z925" s="58"/>
    </row>
    <row r="926" spans="5:26" ht="12.75" x14ac:dyDescent="0.2">
      <c r="E926" s="117"/>
      <c r="F926" s="117"/>
      <c r="O926" s="58"/>
      <c r="P926" s="58"/>
      <c r="R926" s="58"/>
      <c r="Z926" s="58"/>
    </row>
    <row r="927" spans="5:26" ht="12.75" x14ac:dyDescent="0.2">
      <c r="E927" s="117"/>
      <c r="F927" s="117"/>
      <c r="O927" s="58"/>
      <c r="P927" s="58"/>
      <c r="R927" s="58"/>
      <c r="Z927" s="58"/>
    </row>
    <row r="928" spans="5:26" ht="12.75" x14ac:dyDescent="0.2">
      <c r="E928" s="117"/>
      <c r="F928" s="117"/>
      <c r="O928" s="58"/>
      <c r="P928" s="58"/>
      <c r="R928" s="58"/>
      <c r="Z928" s="58"/>
    </row>
    <row r="929" spans="5:26" ht="12.75" x14ac:dyDescent="0.2">
      <c r="E929" s="117"/>
      <c r="F929" s="117"/>
      <c r="O929" s="58"/>
      <c r="P929" s="58"/>
      <c r="R929" s="58"/>
      <c r="Z929" s="58"/>
    </row>
    <row r="930" spans="5:26" ht="12.75" x14ac:dyDescent="0.2">
      <c r="E930" s="117"/>
      <c r="F930" s="117"/>
      <c r="O930" s="58"/>
      <c r="P930" s="58"/>
      <c r="R930" s="58"/>
      <c r="Z930" s="58"/>
    </row>
    <row r="931" spans="5:26" ht="12.75" x14ac:dyDescent="0.2">
      <c r="E931" s="117"/>
      <c r="F931" s="117"/>
      <c r="O931" s="58"/>
      <c r="P931" s="58"/>
      <c r="R931" s="58"/>
      <c r="Z931" s="58"/>
    </row>
    <row r="932" spans="5:26" ht="12.75" x14ac:dyDescent="0.2">
      <c r="E932" s="117"/>
      <c r="F932" s="117"/>
      <c r="O932" s="58"/>
      <c r="P932" s="58"/>
      <c r="R932" s="58"/>
      <c r="Z932" s="58"/>
    </row>
    <row r="933" spans="5:26" ht="12.75" x14ac:dyDescent="0.2">
      <c r="E933" s="117"/>
      <c r="F933" s="117"/>
      <c r="O933" s="58"/>
      <c r="P933" s="58"/>
      <c r="R933" s="58"/>
      <c r="Z933" s="58"/>
    </row>
    <row r="934" spans="5:26" ht="12.75" x14ac:dyDescent="0.2">
      <c r="E934" s="117"/>
      <c r="F934" s="117"/>
      <c r="O934" s="58"/>
      <c r="P934" s="58"/>
      <c r="R934" s="58"/>
      <c r="Z934" s="58"/>
    </row>
    <row r="935" spans="5:26" ht="12.75" x14ac:dyDescent="0.2">
      <c r="E935" s="117"/>
      <c r="F935" s="117"/>
      <c r="O935" s="58"/>
      <c r="P935" s="58"/>
      <c r="R935" s="58"/>
      <c r="Z935" s="58"/>
    </row>
    <row r="936" spans="5:26" ht="12.75" x14ac:dyDescent="0.2">
      <c r="E936" s="117"/>
      <c r="F936" s="117"/>
      <c r="O936" s="58"/>
      <c r="P936" s="58"/>
      <c r="R936" s="58"/>
      <c r="Z936" s="58"/>
    </row>
    <row r="937" spans="5:26" ht="12.75" x14ac:dyDescent="0.2">
      <c r="E937" s="117"/>
      <c r="F937" s="117"/>
      <c r="O937" s="58"/>
      <c r="P937" s="58"/>
      <c r="R937" s="58"/>
      <c r="Z937" s="58"/>
    </row>
    <row r="938" spans="5:26" ht="12.75" x14ac:dyDescent="0.2">
      <c r="E938" s="117"/>
      <c r="F938" s="117"/>
      <c r="O938" s="58"/>
      <c r="P938" s="58"/>
      <c r="R938" s="58"/>
      <c r="Z938" s="58"/>
    </row>
    <row r="939" spans="5:26" ht="12.75" x14ac:dyDescent="0.2">
      <c r="E939" s="117"/>
      <c r="F939" s="117"/>
      <c r="O939" s="58"/>
      <c r="P939" s="58"/>
      <c r="R939" s="58"/>
      <c r="Z939" s="58"/>
    </row>
    <row r="940" spans="5:26" ht="12.75" x14ac:dyDescent="0.2">
      <c r="E940" s="117"/>
      <c r="F940" s="117"/>
      <c r="O940" s="58"/>
      <c r="P940" s="58"/>
      <c r="R940" s="58"/>
      <c r="Z940" s="58"/>
    </row>
    <row r="941" spans="5:26" ht="12.75" x14ac:dyDescent="0.2">
      <c r="E941" s="117"/>
      <c r="F941" s="117"/>
      <c r="O941" s="58"/>
      <c r="P941" s="58"/>
      <c r="R941" s="58"/>
      <c r="Z941" s="58"/>
    </row>
    <row r="942" spans="5:26" ht="12.75" x14ac:dyDescent="0.2">
      <c r="E942" s="117"/>
      <c r="F942" s="117"/>
      <c r="O942" s="58"/>
      <c r="P942" s="58"/>
      <c r="R942" s="58"/>
      <c r="Z942" s="58"/>
    </row>
    <row r="943" spans="5:26" ht="12.75" x14ac:dyDescent="0.2">
      <c r="E943" s="117"/>
      <c r="F943" s="117"/>
      <c r="O943" s="58"/>
      <c r="P943" s="58"/>
      <c r="R943" s="58"/>
      <c r="Z943" s="58"/>
    </row>
    <row r="944" spans="5:26" ht="12.75" x14ac:dyDescent="0.2">
      <c r="E944" s="117"/>
      <c r="F944" s="117"/>
      <c r="O944" s="58"/>
      <c r="P944" s="58"/>
      <c r="R944" s="58"/>
      <c r="Z944" s="58"/>
    </row>
    <row r="945" spans="5:26" ht="12.75" x14ac:dyDescent="0.2">
      <c r="E945" s="117"/>
      <c r="F945" s="117"/>
      <c r="O945" s="58"/>
      <c r="P945" s="58"/>
      <c r="R945" s="58"/>
      <c r="Z945" s="58"/>
    </row>
    <row r="946" spans="5:26" ht="12.75" x14ac:dyDescent="0.2">
      <c r="E946" s="117"/>
      <c r="F946" s="117"/>
      <c r="O946" s="58"/>
      <c r="P946" s="58"/>
      <c r="R946" s="58"/>
      <c r="Z946" s="58"/>
    </row>
    <row r="947" spans="5:26" ht="12.75" x14ac:dyDescent="0.2">
      <c r="E947" s="117"/>
      <c r="F947" s="117"/>
      <c r="O947" s="58"/>
      <c r="P947" s="58"/>
      <c r="R947" s="58"/>
      <c r="Z947" s="58"/>
    </row>
    <row r="948" spans="5:26" ht="12.75" x14ac:dyDescent="0.2">
      <c r="E948" s="117"/>
      <c r="F948" s="117"/>
      <c r="O948" s="58"/>
      <c r="P948" s="58"/>
      <c r="R948" s="58"/>
      <c r="Z948" s="58"/>
    </row>
    <row r="949" spans="5:26" ht="12.75" x14ac:dyDescent="0.2">
      <c r="E949" s="117"/>
      <c r="F949" s="117"/>
      <c r="O949" s="58"/>
      <c r="P949" s="58"/>
      <c r="R949" s="58"/>
      <c r="Z949" s="58"/>
    </row>
    <row r="950" spans="5:26" ht="12.75" x14ac:dyDescent="0.2">
      <c r="E950" s="117"/>
      <c r="F950" s="117"/>
      <c r="O950" s="58"/>
      <c r="P950" s="58"/>
      <c r="R950" s="58"/>
      <c r="Z950" s="58"/>
    </row>
    <row r="951" spans="5:26" ht="12.75" x14ac:dyDescent="0.2">
      <c r="E951" s="117"/>
      <c r="F951" s="117"/>
      <c r="O951" s="58"/>
      <c r="P951" s="58"/>
      <c r="R951" s="58"/>
      <c r="Z951" s="58"/>
    </row>
    <row r="952" spans="5:26" ht="12.75" x14ac:dyDescent="0.2">
      <c r="E952" s="117"/>
      <c r="F952" s="117"/>
      <c r="O952" s="58"/>
      <c r="P952" s="58"/>
      <c r="R952" s="58"/>
      <c r="Z952" s="58"/>
    </row>
    <row r="953" spans="5:26" ht="12.75" x14ac:dyDescent="0.2">
      <c r="E953" s="117"/>
      <c r="F953" s="117"/>
      <c r="O953" s="58"/>
      <c r="P953" s="58"/>
      <c r="R953" s="58"/>
      <c r="Z953" s="58"/>
    </row>
    <row r="954" spans="5:26" ht="12.75" x14ac:dyDescent="0.2">
      <c r="E954" s="117"/>
      <c r="F954" s="117"/>
      <c r="O954" s="58"/>
      <c r="P954" s="58"/>
      <c r="R954" s="58"/>
      <c r="Z954" s="58"/>
    </row>
    <row r="955" spans="5:26" ht="12.75" x14ac:dyDescent="0.2">
      <c r="E955" s="117"/>
      <c r="F955" s="117"/>
      <c r="O955" s="58"/>
      <c r="P955" s="58"/>
      <c r="R955" s="58"/>
      <c r="Z955" s="58"/>
    </row>
    <row r="956" spans="5:26" ht="12.75" x14ac:dyDescent="0.2">
      <c r="E956" s="117"/>
      <c r="F956" s="117"/>
      <c r="O956" s="58"/>
      <c r="P956" s="58"/>
      <c r="R956" s="58"/>
      <c r="Z956" s="58"/>
    </row>
    <row r="957" spans="5:26" ht="12.75" x14ac:dyDescent="0.2">
      <c r="E957" s="117"/>
      <c r="F957" s="117"/>
      <c r="O957" s="58"/>
      <c r="P957" s="58"/>
      <c r="R957" s="58"/>
      <c r="Z957" s="58"/>
    </row>
    <row r="958" spans="5:26" ht="12.75" x14ac:dyDescent="0.2">
      <c r="E958" s="117"/>
      <c r="F958" s="117"/>
      <c r="O958" s="58"/>
      <c r="P958" s="58"/>
      <c r="R958" s="58"/>
      <c r="Z958" s="58"/>
    </row>
    <row r="959" spans="5:26" ht="12.75" x14ac:dyDescent="0.2">
      <c r="E959" s="117"/>
      <c r="F959" s="117"/>
      <c r="O959" s="58"/>
      <c r="P959" s="58"/>
      <c r="R959" s="58"/>
      <c r="Z959" s="58"/>
    </row>
    <row r="960" spans="5:26" ht="12.75" x14ac:dyDescent="0.2">
      <c r="E960" s="117"/>
      <c r="F960" s="117"/>
      <c r="O960" s="58"/>
      <c r="P960" s="58"/>
      <c r="R960" s="58"/>
      <c r="Z960" s="58"/>
    </row>
    <row r="961" spans="5:26" ht="12.75" x14ac:dyDescent="0.2">
      <c r="E961" s="117"/>
      <c r="F961" s="117"/>
      <c r="O961" s="58"/>
      <c r="P961" s="58"/>
      <c r="R961" s="58"/>
      <c r="Z961" s="58"/>
    </row>
    <row r="962" spans="5:26" ht="12.75" x14ac:dyDescent="0.2">
      <c r="E962" s="117"/>
      <c r="F962" s="117"/>
      <c r="O962" s="58"/>
      <c r="P962" s="58"/>
      <c r="R962" s="58"/>
      <c r="Z962" s="58"/>
    </row>
    <row r="963" spans="5:26" ht="12.75" x14ac:dyDescent="0.2">
      <c r="E963" s="117"/>
      <c r="F963" s="117"/>
      <c r="O963" s="58"/>
      <c r="P963" s="58"/>
      <c r="R963" s="58"/>
      <c r="Z963" s="58"/>
    </row>
    <row r="964" spans="5:26" ht="12.75" x14ac:dyDescent="0.2">
      <c r="E964" s="117"/>
      <c r="F964" s="117"/>
      <c r="O964" s="58"/>
      <c r="P964" s="58"/>
      <c r="R964" s="58"/>
      <c r="Z964" s="58"/>
    </row>
    <row r="965" spans="5:26" ht="12.75" x14ac:dyDescent="0.2">
      <c r="E965" s="117"/>
      <c r="F965" s="117"/>
      <c r="O965" s="58"/>
      <c r="P965" s="58"/>
      <c r="R965" s="58"/>
      <c r="Z965" s="58"/>
    </row>
    <row r="966" spans="5:26" ht="12.75" x14ac:dyDescent="0.2">
      <c r="E966" s="117"/>
      <c r="F966" s="117"/>
      <c r="O966" s="58"/>
      <c r="P966" s="58"/>
      <c r="R966" s="58"/>
      <c r="Z966" s="58"/>
    </row>
    <row r="967" spans="5:26" ht="12.75" x14ac:dyDescent="0.2">
      <c r="E967" s="117"/>
      <c r="F967" s="117"/>
      <c r="O967" s="58"/>
      <c r="P967" s="58"/>
      <c r="R967" s="58"/>
      <c r="Z967" s="58"/>
    </row>
    <row r="968" spans="5:26" ht="12.75" x14ac:dyDescent="0.2">
      <c r="E968" s="117"/>
      <c r="F968" s="117"/>
      <c r="O968" s="58"/>
      <c r="P968" s="58"/>
      <c r="R968" s="58"/>
      <c r="Z968" s="58"/>
    </row>
    <row r="969" spans="5:26" ht="12.75" x14ac:dyDescent="0.2">
      <c r="E969" s="117"/>
      <c r="F969" s="117"/>
      <c r="O969" s="58"/>
      <c r="P969" s="58"/>
      <c r="R969" s="58"/>
      <c r="Z969" s="58"/>
    </row>
    <row r="970" spans="5:26" ht="12.75" x14ac:dyDescent="0.2">
      <c r="E970" s="117"/>
      <c r="F970" s="117"/>
      <c r="O970" s="58"/>
      <c r="P970" s="58"/>
      <c r="R970" s="58"/>
      <c r="Z970" s="58"/>
    </row>
    <row r="971" spans="5:26" ht="12.75" x14ac:dyDescent="0.2">
      <c r="E971" s="117"/>
      <c r="F971" s="117"/>
      <c r="O971" s="58"/>
      <c r="P971" s="58"/>
      <c r="R971" s="58"/>
      <c r="Z971" s="58"/>
    </row>
    <row r="972" spans="5:26" ht="12.75" x14ac:dyDescent="0.2">
      <c r="E972" s="117"/>
      <c r="F972" s="117"/>
      <c r="O972" s="58"/>
      <c r="P972" s="58"/>
      <c r="R972" s="58"/>
      <c r="Z972" s="58"/>
    </row>
    <row r="973" spans="5:26" ht="12.75" x14ac:dyDescent="0.2">
      <c r="E973" s="117"/>
      <c r="F973" s="117"/>
      <c r="O973" s="58"/>
      <c r="P973" s="58"/>
      <c r="R973" s="58"/>
      <c r="Z973" s="58"/>
    </row>
    <row r="974" spans="5:26" ht="12.75" x14ac:dyDescent="0.2">
      <c r="E974" s="117"/>
      <c r="F974" s="117"/>
      <c r="O974" s="58"/>
      <c r="P974" s="58"/>
      <c r="R974" s="58"/>
      <c r="Z974" s="58"/>
    </row>
    <row r="975" spans="5:26" ht="12.75" x14ac:dyDescent="0.2">
      <c r="E975" s="117"/>
      <c r="F975" s="117"/>
      <c r="O975" s="58"/>
      <c r="P975" s="58"/>
      <c r="R975" s="58"/>
      <c r="Z975" s="58"/>
    </row>
    <row r="976" spans="5:26" ht="12.75" x14ac:dyDescent="0.2">
      <c r="E976" s="117"/>
      <c r="F976" s="117"/>
      <c r="O976" s="58"/>
      <c r="P976" s="58"/>
      <c r="R976" s="58"/>
      <c r="Z976" s="58"/>
    </row>
    <row r="977" spans="5:26" ht="12.75" x14ac:dyDescent="0.2">
      <c r="E977" s="117"/>
      <c r="F977" s="117"/>
      <c r="O977" s="58"/>
      <c r="P977" s="58"/>
      <c r="R977" s="58"/>
      <c r="Z977" s="58"/>
    </row>
    <row r="978" spans="5:26" ht="12.75" x14ac:dyDescent="0.2">
      <c r="E978" s="117"/>
      <c r="F978" s="117"/>
      <c r="O978" s="58"/>
      <c r="P978" s="58"/>
      <c r="R978" s="58"/>
      <c r="Z978" s="58"/>
    </row>
    <row r="979" spans="5:26" ht="12.75" x14ac:dyDescent="0.2">
      <c r="E979" s="117"/>
      <c r="F979" s="117"/>
      <c r="O979" s="58"/>
      <c r="P979" s="58"/>
      <c r="R979" s="58"/>
      <c r="Z979" s="58"/>
    </row>
    <row r="980" spans="5:26" ht="12.75" x14ac:dyDescent="0.2">
      <c r="E980" s="117"/>
      <c r="F980" s="117"/>
      <c r="O980" s="58"/>
      <c r="P980" s="58"/>
      <c r="R980" s="58"/>
      <c r="Z980" s="58"/>
    </row>
    <row r="981" spans="5:26" ht="12.75" x14ac:dyDescent="0.2">
      <c r="E981" s="117"/>
      <c r="F981" s="117"/>
      <c r="O981" s="58"/>
      <c r="P981" s="58"/>
      <c r="R981" s="58"/>
      <c r="Z981" s="58"/>
    </row>
    <row r="982" spans="5:26" ht="12.75" x14ac:dyDescent="0.2">
      <c r="E982" s="117"/>
      <c r="F982" s="117"/>
      <c r="O982" s="58"/>
      <c r="P982" s="58"/>
      <c r="R982" s="58"/>
      <c r="Z982" s="58"/>
    </row>
    <row r="983" spans="5:26" ht="12.75" x14ac:dyDescent="0.2">
      <c r="E983" s="117"/>
      <c r="F983" s="117"/>
      <c r="O983" s="58"/>
      <c r="P983" s="58"/>
      <c r="R983" s="58"/>
      <c r="Z983" s="58"/>
    </row>
    <row r="984" spans="5:26" ht="12.75" x14ac:dyDescent="0.2">
      <c r="E984" s="117"/>
      <c r="F984" s="117"/>
      <c r="O984" s="58"/>
      <c r="P984" s="58"/>
      <c r="R984" s="58"/>
      <c r="Z984" s="58"/>
    </row>
    <row r="985" spans="5:26" ht="12.75" x14ac:dyDescent="0.2">
      <c r="E985" s="117"/>
      <c r="F985" s="117"/>
      <c r="O985" s="58"/>
      <c r="P985" s="58"/>
      <c r="R985" s="58"/>
      <c r="Z985" s="58"/>
    </row>
    <row r="986" spans="5:26" ht="12.75" x14ac:dyDescent="0.2">
      <c r="E986" s="117"/>
      <c r="F986" s="117"/>
      <c r="P986" s="58"/>
      <c r="R986" s="58"/>
      <c r="Z986" s="58"/>
    </row>
  </sheetData>
  <mergeCells count="961">
    <mergeCell ref="E707:F707"/>
    <mergeCell ref="E708:F708"/>
    <mergeCell ref="E709:F709"/>
    <mergeCell ref="E710:F710"/>
    <mergeCell ref="E711:F711"/>
    <mergeCell ref="E698:F698"/>
    <mergeCell ref="E699:F699"/>
    <mergeCell ref="E700:F700"/>
    <mergeCell ref="E701:F701"/>
    <mergeCell ref="E702:F702"/>
    <mergeCell ref="E703:F703"/>
    <mergeCell ref="E704:F704"/>
    <mergeCell ref="E705:F705"/>
    <mergeCell ref="E706:F706"/>
    <mergeCell ref="E689:F689"/>
    <mergeCell ref="E690:F690"/>
    <mergeCell ref="E691:F691"/>
    <mergeCell ref="E692:F692"/>
    <mergeCell ref="E693:F693"/>
    <mergeCell ref="E694:F694"/>
    <mergeCell ref="E695:F695"/>
    <mergeCell ref="E696:F696"/>
    <mergeCell ref="E697:F697"/>
    <mergeCell ref="E680:F680"/>
    <mergeCell ref="E681:F681"/>
    <mergeCell ref="E682:F682"/>
    <mergeCell ref="E683:F683"/>
    <mergeCell ref="E684:F684"/>
    <mergeCell ref="E685:F685"/>
    <mergeCell ref="E686:F686"/>
    <mergeCell ref="E687:F687"/>
    <mergeCell ref="E688:F688"/>
    <mergeCell ref="E671:F671"/>
    <mergeCell ref="E672:F672"/>
    <mergeCell ref="E673:F673"/>
    <mergeCell ref="E674:F674"/>
    <mergeCell ref="E675:F675"/>
    <mergeCell ref="E676:F676"/>
    <mergeCell ref="E677:F677"/>
    <mergeCell ref="E678:F678"/>
    <mergeCell ref="E679:F679"/>
    <mergeCell ref="E662:F662"/>
    <mergeCell ref="E663:F663"/>
    <mergeCell ref="E664:F664"/>
    <mergeCell ref="E665:F665"/>
    <mergeCell ref="E666:F666"/>
    <mergeCell ref="E667:F667"/>
    <mergeCell ref="E668:F668"/>
    <mergeCell ref="E669:F669"/>
    <mergeCell ref="E670:F670"/>
    <mergeCell ref="E653:F653"/>
    <mergeCell ref="E654:F654"/>
    <mergeCell ref="E655:F655"/>
    <mergeCell ref="E656:F656"/>
    <mergeCell ref="E657:F657"/>
    <mergeCell ref="E658:F658"/>
    <mergeCell ref="E659:F659"/>
    <mergeCell ref="E660:F660"/>
    <mergeCell ref="E661:F661"/>
    <mergeCell ref="E644:F644"/>
    <mergeCell ref="E645:F645"/>
    <mergeCell ref="E646:F646"/>
    <mergeCell ref="E647:F647"/>
    <mergeCell ref="E648:F648"/>
    <mergeCell ref="E649:F649"/>
    <mergeCell ref="E650:F650"/>
    <mergeCell ref="E651:F651"/>
    <mergeCell ref="E652:F652"/>
    <mergeCell ref="E635:F635"/>
    <mergeCell ref="E636:F636"/>
    <mergeCell ref="E637:F637"/>
    <mergeCell ref="E638:F638"/>
    <mergeCell ref="E639:F639"/>
    <mergeCell ref="E640:F640"/>
    <mergeCell ref="E641:F641"/>
    <mergeCell ref="E642:F642"/>
    <mergeCell ref="E643:F643"/>
    <mergeCell ref="E626:F626"/>
    <mergeCell ref="E627:F627"/>
    <mergeCell ref="E628:F628"/>
    <mergeCell ref="E629:F629"/>
    <mergeCell ref="E630:F630"/>
    <mergeCell ref="E631:F631"/>
    <mergeCell ref="E632:F632"/>
    <mergeCell ref="E633:F633"/>
    <mergeCell ref="E634:F634"/>
    <mergeCell ref="E617:F617"/>
    <mergeCell ref="E618:F618"/>
    <mergeCell ref="E619:F619"/>
    <mergeCell ref="E620:F620"/>
    <mergeCell ref="E621:F621"/>
    <mergeCell ref="E622:F622"/>
    <mergeCell ref="E623:F623"/>
    <mergeCell ref="E624:F624"/>
    <mergeCell ref="E625:F625"/>
    <mergeCell ref="E608:F608"/>
    <mergeCell ref="E609:F609"/>
    <mergeCell ref="E610:F610"/>
    <mergeCell ref="E611:F611"/>
    <mergeCell ref="E612:F612"/>
    <mergeCell ref="E613:F613"/>
    <mergeCell ref="E614:F614"/>
    <mergeCell ref="E615:F615"/>
    <mergeCell ref="E616:F616"/>
    <mergeCell ref="E599:F599"/>
    <mergeCell ref="E600:F600"/>
    <mergeCell ref="E601:F601"/>
    <mergeCell ref="E602:F602"/>
    <mergeCell ref="E603:F603"/>
    <mergeCell ref="E604:F604"/>
    <mergeCell ref="E605:F605"/>
    <mergeCell ref="E606:F606"/>
    <mergeCell ref="E607:F607"/>
    <mergeCell ref="E590:F590"/>
    <mergeCell ref="E591:F591"/>
    <mergeCell ref="E592:F592"/>
    <mergeCell ref="E593:F593"/>
    <mergeCell ref="E594:F594"/>
    <mergeCell ref="E595:F595"/>
    <mergeCell ref="E596:F596"/>
    <mergeCell ref="E597:F597"/>
    <mergeCell ref="E598:F598"/>
    <mergeCell ref="E581:F581"/>
    <mergeCell ref="E582:F582"/>
    <mergeCell ref="E583:F583"/>
    <mergeCell ref="E584:F584"/>
    <mergeCell ref="E585:F585"/>
    <mergeCell ref="E586:F586"/>
    <mergeCell ref="E587:F587"/>
    <mergeCell ref="E588:F588"/>
    <mergeCell ref="E589:F589"/>
    <mergeCell ref="E572:F572"/>
    <mergeCell ref="E573:F573"/>
    <mergeCell ref="E574:F574"/>
    <mergeCell ref="E575:F575"/>
    <mergeCell ref="E576:F576"/>
    <mergeCell ref="E577:F577"/>
    <mergeCell ref="E578:F578"/>
    <mergeCell ref="E579:F579"/>
    <mergeCell ref="E580:F580"/>
    <mergeCell ref="E563:F563"/>
    <mergeCell ref="E564:F564"/>
    <mergeCell ref="E565:F565"/>
    <mergeCell ref="E566:F566"/>
    <mergeCell ref="E567:F567"/>
    <mergeCell ref="E568:F568"/>
    <mergeCell ref="E569:F569"/>
    <mergeCell ref="E570:F570"/>
    <mergeCell ref="E571:F571"/>
    <mergeCell ref="E554:F554"/>
    <mergeCell ref="E555:F555"/>
    <mergeCell ref="E556:F556"/>
    <mergeCell ref="E557:F557"/>
    <mergeCell ref="E558:F558"/>
    <mergeCell ref="E559:F559"/>
    <mergeCell ref="E560:F560"/>
    <mergeCell ref="E561:F561"/>
    <mergeCell ref="E562:F562"/>
    <mergeCell ref="E545:F545"/>
    <mergeCell ref="E546:F546"/>
    <mergeCell ref="E547:F547"/>
    <mergeCell ref="E548:F548"/>
    <mergeCell ref="E549:F549"/>
    <mergeCell ref="E550:F550"/>
    <mergeCell ref="E551:F551"/>
    <mergeCell ref="E552:F552"/>
    <mergeCell ref="E553:F553"/>
    <mergeCell ref="E536:F536"/>
    <mergeCell ref="E537:F537"/>
    <mergeCell ref="E538:F538"/>
    <mergeCell ref="E539:F539"/>
    <mergeCell ref="E540:F540"/>
    <mergeCell ref="E541:F541"/>
    <mergeCell ref="E542:F542"/>
    <mergeCell ref="E543:F543"/>
    <mergeCell ref="E544:F544"/>
    <mergeCell ref="E527:F527"/>
    <mergeCell ref="E528:F528"/>
    <mergeCell ref="E529:F529"/>
    <mergeCell ref="E530:F530"/>
    <mergeCell ref="E531:F531"/>
    <mergeCell ref="E532:F532"/>
    <mergeCell ref="E533:F533"/>
    <mergeCell ref="E534:F534"/>
    <mergeCell ref="E535:F535"/>
    <mergeCell ref="E518:F518"/>
    <mergeCell ref="E519:F519"/>
    <mergeCell ref="E520:F520"/>
    <mergeCell ref="E521:F521"/>
    <mergeCell ref="E522:F522"/>
    <mergeCell ref="E523:F523"/>
    <mergeCell ref="E524:F524"/>
    <mergeCell ref="E525:F525"/>
    <mergeCell ref="E526:F526"/>
    <mergeCell ref="E509:F509"/>
    <mergeCell ref="E510:F510"/>
    <mergeCell ref="E511:F511"/>
    <mergeCell ref="E512:F512"/>
    <mergeCell ref="E513:F513"/>
    <mergeCell ref="E514:F514"/>
    <mergeCell ref="E515:F515"/>
    <mergeCell ref="E516:F516"/>
    <mergeCell ref="E517:F517"/>
    <mergeCell ref="E500:F500"/>
    <mergeCell ref="E501:F501"/>
    <mergeCell ref="E502:F502"/>
    <mergeCell ref="E503:F503"/>
    <mergeCell ref="E504:F504"/>
    <mergeCell ref="E505:F505"/>
    <mergeCell ref="E506:F506"/>
    <mergeCell ref="E507:F507"/>
    <mergeCell ref="E508:F508"/>
    <mergeCell ref="E491:F491"/>
    <mergeCell ref="E492:F492"/>
    <mergeCell ref="E493:F493"/>
    <mergeCell ref="E494:F494"/>
    <mergeCell ref="E495:F495"/>
    <mergeCell ref="E496:F496"/>
    <mergeCell ref="E497:F497"/>
    <mergeCell ref="E498:F498"/>
    <mergeCell ref="E499:F499"/>
    <mergeCell ref="E482:F482"/>
    <mergeCell ref="E483:F483"/>
    <mergeCell ref="E484:F484"/>
    <mergeCell ref="E485:F485"/>
    <mergeCell ref="E486:F486"/>
    <mergeCell ref="E487:F487"/>
    <mergeCell ref="E488:F488"/>
    <mergeCell ref="E489:F489"/>
    <mergeCell ref="E490:F490"/>
    <mergeCell ref="E473:F473"/>
    <mergeCell ref="E474:F474"/>
    <mergeCell ref="E475:F475"/>
    <mergeCell ref="E476:F476"/>
    <mergeCell ref="E477:F477"/>
    <mergeCell ref="E478:F478"/>
    <mergeCell ref="E479:F479"/>
    <mergeCell ref="E480:F480"/>
    <mergeCell ref="E481:F481"/>
    <mergeCell ref="E464:F464"/>
    <mergeCell ref="E465:F465"/>
    <mergeCell ref="E466:F466"/>
    <mergeCell ref="E467:F467"/>
    <mergeCell ref="E468:F468"/>
    <mergeCell ref="E469:F469"/>
    <mergeCell ref="E470:F470"/>
    <mergeCell ref="E471:F471"/>
    <mergeCell ref="E472:F472"/>
    <mergeCell ref="E455:F455"/>
    <mergeCell ref="E456:F456"/>
    <mergeCell ref="E457:F457"/>
    <mergeCell ref="E458:F458"/>
    <mergeCell ref="E459:F459"/>
    <mergeCell ref="E460:F460"/>
    <mergeCell ref="E461:F461"/>
    <mergeCell ref="E462:F462"/>
    <mergeCell ref="E463:F463"/>
    <mergeCell ref="E446:F446"/>
    <mergeCell ref="E447:F447"/>
    <mergeCell ref="E448:F448"/>
    <mergeCell ref="E449:F449"/>
    <mergeCell ref="E450:F450"/>
    <mergeCell ref="E451:F451"/>
    <mergeCell ref="E452:F452"/>
    <mergeCell ref="E453:F453"/>
    <mergeCell ref="E454:F454"/>
    <mergeCell ref="E437:F437"/>
    <mergeCell ref="E438:F438"/>
    <mergeCell ref="E439:F439"/>
    <mergeCell ref="E440:F440"/>
    <mergeCell ref="E441:F441"/>
    <mergeCell ref="E442:F442"/>
    <mergeCell ref="E443:F443"/>
    <mergeCell ref="E444:F444"/>
    <mergeCell ref="E445:F445"/>
    <mergeCell ref="E428:F428"/>
    <mergeCell ref="E429:F429"/>
    <mergeCell ref="E430:F430"/>
    <mergeCell ref="E431:F431"/>
    <mergeCell ref="E432:F432"/>
    <mergeCell ref="E433:F433"/>
    <mergeCell ref="E434:F434"/>
    <mergeCell ref="E435:F435"/>
    <mergeCell ref="E436:F436"/>
    <mergeCell ref="E419:F419"/>
    <mergeCell ref="E420:F420"/>
    <mergeCell ref="E421:F421"/>
    <mergeCell ref="E422:F422"/>
    <mergeCell ref="E423:F423"/>
    <mergeCell ref="E424:F424"/>
    <mergeCell ref="E425:F425"/>
    <mergeCell ref="E426:F426"/>
    <mergeCell ref="E427:F427"/>
    <mergeCell ref="E410:F410"/>
    <mergeCell ref="E411:F411"/>
    <mergeCell ref="E412:F412"/>
    <mergeCell ref="E413:F413"/>
    <mergeCell ref="E414:F414"/>
    <mergeCell ref="E415:F415"/>
    <mergeCell ref="E416:F416"/>
    <mergeCell ref="E417:F417"/>
    <mergeCell ref="E418:F418"/>
    <mergeCell ref="E401:F401"/>
    <mergeCell ref="E402:F402"/>
    <mergeCell ref="E403:F403"/>
    <mergeCell ref="E404:F404"/>
    <mergeCell ref="E405:F405"/>
    <mergeCell ref="E406:F406"/>
    <mergeCell ref="E407:F407"/>
    <mergeCell ref="E408:F408"/>
    <mergeCell ref="E409:F409"/>
    <mergeCell ref="E950:F950"/>
    <mergeCell ref="E951:F951"/>
    <mergeCell ref="E952:F952"/>
    <mergeCell ref="E953:F953"/>
    <mergeCell ref="E954:F954"/>
    <mergeCell ref="E955:F955"/>
    <mergeCell ref="E956:F956"/>
    <mergeCell ref="E369:F369"/>
    <mergeCell ref="E370:F370"/>
    <mergeCell ref="E371:F371"/>
    <mergeCell ref="E372:F372"/>
    <mergeCell ref="E373:F373"/>
    <mergeCell ref="E374:F374"/>
    <mergeCell ref="E375:F375"/>
    <mergeCell ref="E376:F376"/>
    <mergeCell ref="E377:F377"/>
    <mergeCell ref="E378:F378"/>
    <mergeCell ref="E379:F379"/>
    <mergeCell ref="E380:F380"/>
    <mergeCell ref="E381:F381"/>
    <mergeCell ref="E382:F382"/>
    <mergeCell ref="E383:F383"/>
    <mergeCell ref="E384:F384"/>
    <mergeCell ref="E385:F385"/>
    <mergeCell ref="E941:F941"/>
    <mergeCell ref="E942:F942"/>
    <mergeCell ref="E943:F943"/>
    <mergeCell ref="E944:F944"/>
    <mergeCell ref="E945:F945"/>
    <mergeCell ref="E946:F946"/>
    <mergeCell ref="E947:F947"/>
    <mergeCell ref="E948:F948"/>
    <mergeCell ref="E949:F949"/>
    <mergeCell ref="E932:F932"/>
    <mergeCell ref="E933:F933"/>
    <mergeCell ref="E934:F934"/>
    <mergeCell ref="E935:F935"/>
    <mergeCell ref="E936:F936"/>
    <mergeCell ref="E937:F937"/>
    <mergeCell ref="E938:F938"/>
    <mergeCell ref="E939:F939"/>
    <mergeCell ref="E940:F940"/>
    <mergeCell ref="E923:F923"/>
    <mergeCell ref="E924:F924"/>
    <mergeCell ref="E925:F925"/>
    <mergeCell ref="E926:F926"/>
    <mergeCell ref="E927:F927"/>
    <mergeCell ref="E928:F928"/>
    <mergeCell ref="E929:F929"/>
    <mergeCell ref="E930:F930"/>
    <mergeCell ref="E931:F931"/>
    <mergeCell ref="E976:F976"/>
    <mergeCell ref="E977:F977"/>
    <mergeCell ref="E985:F985"/>
    <mergeCell ref="E986:F986"/>
    <mergeCell ref="E978:F978"/>
    <mergeCell ref="E979:F979"/>
    <mergeCell ref="E980:F980"/>
    <mergeCell ref="E981:F981"/>
    <mergeCell ref="E982:F982"/>
    <mergeCell ref="E983:F983"/>
    <mergeCell ref="E984:F984"/>
    <mergeCell ref="E967:F967"/>
    <mergeCell ref="E968:F968"/>
    <mergeCell ref="E969:F969"/>
    <mergeCell ref="E970:F970"/>
    <mergeCell ref="E971:F971"/>
    <mergeCell ref="E972:F972"/>
    <mergeCell ref="E973:F973"/>
    <mergeCell ref="E974:F974"/>
    <mergeCell ref="E975:F975"/>
    <mergeCell ref="E958:F958"/>
    <mergeCell ref="E959:F959"/>
    <mergeCell ref="E960:F960"/>
    <mergeCell ref="E961:F961"/>
    <mergeCell ref="E962:F962"/>
    <mergeCell ref="E963:F963"/>
    <mergeCell ref="E964:F964"/>
    <mergeCell ref="E965:F965"/>
    <mergeCell ref="E966:F966"/>
    <mergeCell ref="E900:F900"/>
    <mergeCell ref="E901:F901"/>
    <mergeCell ref="E902:F902"/>
    <mergeCell ref="E903:F903"/>
    <mergeCell ref="E904:F904"/>
    <mergeCell ref="E905:F905"/>
    <mergeCell ref="E906:F906"/>
    <mergeCell ref="E907:F907"/>
    <mergeCell ref="E957:F957"/>
    <mergeCell ref="E908:F908"/>
    <mergeCell ref="E909:F909"/>
    <mergeCell ref="E910:F910"/>
    <mergeCell ref="E911:F911"/>
    <mergeCell ref="E912:F912"/>
    <mergeCell ref="E913:F913"/>
    <mergeCell ref="E914:F914"/>
    <mergeCell ref="E915:F915"/>
    <mergeCell ref="E916:F916"/>
    <mergeCell ref="E917:F917"/>
    <mergeCell ref="E918:F918"/>
    <mergeCell ref="E919:F919"/>
    <mergeCell ref="E920:F920"/>
    <mergeCell ref="E921:F921"/>
    <mergeCell ref="E922:F922"/>
    <mergeCell ref="E891:F891"/>
    <mergeCell ref="E892:F892"/>
    <mergeCell ref="E893:F893"/>
    <mergeCell ref="E894:F894"/>
    <mergeCell ref="E895:F895"/>
    <mergeCell ref="E896:F896"/>
    <mergeCell ref="E897:F897"/>
    <mergeCell ref="E898:F898"/>
    <mergeCell ref="E899:F899"/>
    <mergeCell ref="E882:F882"/>
    <mergeCell ref="E883:F883"/>
    <mergeCell ref="E884:F884"/>
    <mergeCell ref="E885:F885"/>
    <mergeCell ref="E886:F886"/>
    <mergeCell ref="E887:F887"/>
    <mergeCell ref="E888:F888"/>
    <mergeCell ref="E889:F889"/>
    <mergeCell ref="E890:F890"/>
    <mergeCell ref="E873:F873"/>
    <mergeCell ref="E874:F874"/>
    <mergeCell ref="E875:F875"/>
    <mergeCell ref="E876:F876"/>
    <mergeCell ref="E877:F877"/>
    <mergeCell ref="E878:F878"/>
    <mergeCell ref="E879:F879"/>
    <mergeCell ref="E880:F880"/>
    <mergeCell ref="E881:F881"/>
    <mergeCell ref="E864:F864"/>
    <mergeCell ref="E865:F865"/>
    <mergeCell ref="E866:F866"/>
    <mergeCell ref="E867:F867"/>
    <mergeCell ref="E868:F868"/>
    <mergeCell ref="E869:F869"/>
    <mergeCell ref="E870:F870"/>
    <mergeCell ref="E871:F871"/>
    <mergeCell ref="E872:F872"/>
    <mergeCell ref="E855:F855"/>
    <mergeCell ref="E856:F856"/>
    <mergeCell ref="E857:F857"/>
    <mergeCell ref="E858:F858"/>
    <mergeCell ref="E859:F859"/>
    <mergeCell ref="E860:F860"/>
    <mergeCell ref="E861:F861"/>
    <mergeCell ref="E862:F862"/>
    <mergeCell ref="E863:F863"/>
    <mergeCell ref="E846:F846"/>
    <mergeCell ref="E847:F847"/>
    <mergeCell ref="E848:F848"/>
    <mergeCell ref="E849:F849"/>
    <mergeCell ref="E850:F850"/>
    <mergeCell ref="E851:F851"/>
    <mergeCell ref="E852:F852"/>
    <mergeCell ref="E853:F853"/>
    <mergeCell ref="E854:F854"/>
    <mergeCell ref="E837:F837"/>
    <mergeCell ref="E838:F838"/>
    <mergeCell ref="E839:F839"/>
    <mergeCell ref="E840:F840"/>
    <mergeCell ref="E841:F841"/>
    <mergeCell ref="E842:F842"/>
    <mergeCell ref="E843:F843"/>
    <mergeCell ref="E844:F844"/>
    <mergeCell ref="E845:F845"/>
    <mergeCell ref="E828:F828"/>
    <mergeCell ref="E829:F829"/>
    <mergeCell ref="E830:F830"/>
    <mergeCell ref="E831:F831"/>
    <mergeCell ref="E832:F832"/>
    <mergeCell ref="E833:F833"/>
    <mergeCell ref="E834:F834"/>
    <mergeCell ref="E835:F835"/>
    <mergeCell ref="E836:F836"/>
    <mergeCell ref="E819:F819"/>
    <mergeCell ref="E820:F820"/>
    <mergeCell ref="E821:F821"/>
    <mergeCell ref="E822:F822"/>
    <mergeCell ref="E823:F823"/>
    <mergeCell ref="E824:F824"/>
    <mergeCell ref="E825:F825"/>
    <mergeCell ref="E826:F826"/>
    <mergeCell ref="E827:F827"/>
    <mergeCell ref="E810:F810"/>
    <mergeCell ref="E811:F811"/>
    <mergeCell ref="E812:F812"/>
    <mergeCell ref="E813:F813"/>
    <mergeCell ref="E814:F814"/>
    <mergeCell ref="E815:F815"/>
    <mergeCell ref="E816:F816"/>
    <mergeCell ref="E817:F817"/>
    <mergeCell ref="E818:F818"/>
    <mergeCell ref="E801:F801"/>
    <mergeCell ref="E802:F802"/>
    <mergeCell ref="E803:F803"/>
    <mergeCell ref="E804:F804"/>
    <mergeCell ref="E805:F805"/>
    <mergeCell ref="E806:F806"/>
    <mergeCell ref="E807:F807"/>
    <mergeCell ref="E808:F808"/>
    <mergeCell ref="E809:F809"/>
    <mergeCell ref="E792:F792"/>
    <mergeCell ref="E793:F793"/>
    <mergeCell ref="E794:F794"/>
    <mergeCell ref="E795:F795"/>
    <mergeCell ref="E796:F796"/>
    <mergeCell ref="E797:F797"/>
    <mergeCell ref="E798:F798"/>
    <mergeCell ref="E799:F799"/>
    <mergeCell ref="E800:F800"/>
    <mergeCell ref="E783:F783"/>
    <mergeCell ref="E784:F784"/>
    <mergeCell ref="E785:F785"/>
    <mergeCell ref="E786:F786"/>
    <mergeCell ref="E787:F787"/>
    <mergeCell ref="E788:F788"/>
    <mergeCell ref="E789:F789"/>
    <mergeCell ref="E790:F790"/>
    <mergeCell ref="E791:F791"/>
    <mergeCell ref="E774:F774"/>
    <mergeCell ref="E775:F775"/>
    <mergeCell ref="E776:F776"/>
    <mergeCell ref="E777:F777"/>
    <mergeCell ref="E778:F778"/>
    <mergeCell ref="E779:F779"/>
    <mergeCell ref="E780:F780"/>
    <mergeCell ref="E781:F781"/>
    <mergeCell ref="E782:F782"/>
    <mergeCell ref="E765:F765"/>
    <mergeCell ref="E766:F766"/>
    <mergeCell ref="E767:F767"/>
    <mergeCell ref="E768:F768"/>
    <mergeCell ref="E769:F769"/>
    <mergeCell ref="E770:F770"/>
    <mergeCell ref="E771:F771"/>
    <mergeCell ref="E772:F772"/>
    <mergeCell ref="E773:F773"/>
    <mergeCell ref="E756:F756"/>
    <mergeCell ref="E757:F757"/>
    <mergeCell ref="E758:F758"/>
    <mergeCell ref="E759:F759"/>
    <mergeCell ref="E760:F760"/>
    <mergeCell ref="E761:F761"/>
    <mergeCell ref="E762:F762"/>
    <mergeCell ref="E763:F763"/>
    <mergeCell ref="E764:F764"/>
    <mergeCell ref="E747:F747"/>
    <mergeCell ref="E748:F748"/>
    <mergeCell ref="E749:F749"/>
    <mergeCell ref="E750:F750"/>
    <mergeCell ref="E751:F751"/>
    <mergeCell ref="E752:F752"/>
    <mergeCell ref="E753:F753"/>
    <mergeCell ref="E754:F754"/>
    <mergeCell ref="E755:F755"/>
    <mergeCell ref="E738:F738"/>
    <mergeCell ref="E739:F739"/>
    <mergeCell ref="E740:F740"/>
    <mergeCell ref="E741:F741"/>
    <mergeCell ref="E742:F742"/>
    <mergeCell ref="E743:F743"/>
    <mergeCell ref="E744:F744"/>
    <mergeCell ref="E745:F745"/>
    <mergeCell ref="E746:F746"/>
    <mergeCell ref="E729:F729"/>
    <mergeCell ref="E730:F730"/>
    <mergeCell ref="E731:F731"/>
    <mergeCell ref="E732:F732"/>
    <mergeCell ref="E733:F733"/>
    <mergeCell ref="E734:F734"/>
    <mergeCell ref="E735:F735"/>
    <mergeCell ref="E736:F736"/>
    <mergeCell ref="E737:F737"/>
    <mergeCell ref="E720:F720"/>
    <mergeCell ref="E721:F721"/>
    <mergeCell ref="E722:F722"/>
    <mergeCell ref="E723:F723"/>
    <mergeCell ref="E724:F724"/>
    <mergeCell ref="E725:F725"/>
    <mergeCell ref="E726:F726"/>
    <mergeCell ref="E727:F727"/>
    <mergeCell ref="E728:F728"/>
    <mergeCell ref="E368:F368"/>
    <mergeCell ref="E712:F712"/>
    <mergeCell ref="E713:F713"/>
    <mergeCell ref="E714:F714"/>
    <mergeCell ref="E715:F715"/>
    <mergeCell ref="E716:F716"/>
    <mergeCell ref="E717:F717"/>
    <mergeCell ref="E718:F718"/>
    <mergeCell ref="E719:F719"/>
    <mergeCell ref="E386:F386"/>
    <mergeCell ref="E387:F387"/>
    <mergeCell ref="E388:F388"/>
    <mergeCell ref="E389:F389"/>
    <mergeCell ref="E390:F390"/>
    <mergeCell ref="E391:F391"/>
    <mergeCell ref="E392:F392"/>
    <mergeCell ref="E393:F393"/>
    <mergeCell ref="E394:F394"/>
    <mergeCell ref="E395:F395"/>
    <mergeCell ref="E396:F396"/>
    <mergeCell ref="E397:F397"/>
    <mergeCell ref="E398:F398"/>
    <mergeCell ref="E399:F399"/>
    <mergeCell ref="E400:F400"/>
    <mergeCell ref="E359:F359"/>
    <mergeCell ref="E360:F360"/>
    <mergeCell ref="E361:F361"/>
    <mergeCell ref="E362:F362"/>
    <mergeCell ref="E363:F363"/>
    <mergeCell ref="E364:F364"/>
    <mergeCell ref="E365:F365"/>
    <mergeCell ref="E366:F366"/>
    <mergeCell ref="E367:F367"/>
    <mergeCell ref="E350:F350"/>
    <mergeCell ref="E351:F351"/>
    <mergeCell ref="E352:F352"/>
    <mergeCell ref="E353:F353"/>
    <mergeCell ref="E354:F354"/>
    <mergeCell ref="E355:F355"/>
    <mergeCell ref="E356:F356"/>
    <mergeCell ref="E357:F357"/>
    <mergeCell ref="E358:F358"/>
    <mergeCell ref="E341:F341"/>
    <mergeCell ref="E342:F342"/>
    <mergeCell ref="E343:F343"/>
    <mergeCell ref="E344:F344"/>
    <mergeCell ref="E345:F345"/>
    <mergeCell ref="E346:F346"/>
    <mergeCell ref="E347:F347"/>
    <mergeCell ref="E348:F348"/>
    <mergeCell ref="E349:F349"/>
    <mergeCell ref="E332:F332"/>
    <mergeCell ref="E333:F333"/>
    <mergeCell ref="E334:F334"/>
    <mergeCell ref="E335:F335"/>
    <mergeCell ref="E336:F336"/>
    <mergeCell ref="E337:F337"/>
    <mergeCell ref="E338:F338"/>
    <mergeCell ref="E339:F339"/>
    <mergeCell ref="E340:F340"/>
    <mergeCell ref="E323:F323"/>
    <mergeCell ref="E324:F324"/>
    <mergeCell ref="E325:F325"/>
    <mergeCell ref="E326:F326"/>
    <mergeCell ref="E327:F327"/>
    <mergeCell ref="E328:F328"/>
    <mergeCell ref="E329:F329"/>
    <mergeCell ref="E330:F330"/>
    <mergeCell ref="E331:F331"/>
    <mergeCell ref="E314:F314"/>
    <mergeCell ref="E315:F315"/>
    <mergeCell ref="E316:F316"/>
    <mergeCell ref="E317:F317"/>
    <mergeCell ref="E318:F318"/>
    <mergeCell ref="E319:F319"/>
    <mergeCell ref="E320:F320"/>
    <mergeCell ref="E321:F321"/>
    <mergeCell ref="E322:F322"/>
    <mergeCell ref="E305:F305"/>
    <mergeCell ref="E306:F306"/>
    <mergeCell ref="E307:F307"/>
    <mergeCell ref="E308:F308"/>
    <mergeCell ref="E309:F309"/>
    <mergeCell ref="E310:F310"/>
    <mergeCell ref="E311:F311"/>
    <mergeCell ref="E312:F312"/>
    <mergeCell ref="E313:F313"/>
    <mergeCell ref="E296:F296"/>
    <mergeCell ref="E297:F297"/>
    <mergeCell ref="E298:F298"/>
    <mergeCell ref="E299:F299"/>
    <mergeCell ref="E300:F300"/>
    <mergeCell ref="E301:F301"/>
    <mergeCell ref="E302:F302"/>
    <mergeCell ref="E303:F303"/>
    <mergeCell ref="E304:F304"/>
    <mergeCell ref="E287:F287"/>
    <mergeCell ref="E288:F288"/>
    <mergeCell ref="E289:F289"/>
    <mergeCell ref="E290:F290"/>
    <mergeCell ref="E291:F291"/>
    <mergeCell ref="E292:F292"/>
    <mergeCell ref="E293:F293"/>
    <mergeCell ref="E294:F294"/>
    <mergeCell ref="E295:F295"/>
    <mergeCell ref="E278:F278"/>
    <mergeCell ref="E279:F279"/>
    <mergeCell ref="E280:F280"/>
    <mergeCell ref="E281:F281"/>
    <mergeCell ref="E282:F282"/>
    <mergeCell ref="E283:F283"/>
    <mergeCell ref="E284:F284"/>
    <mergeCell ref="E285:F285"/>
    <mergeCell ref="E286:F286"/>
    <mergeCell ref="E269:F269"/>
    <mergeCell ref="E270:F270"/>
    <mergeCell ref="E271:F271"/>
    <mergeCell ref="E272:F272"/>
    <mergeCell ref="E273:F273"/>
    <mergeCell ref="E274:F274"/>
    <mergeCell ref="E275:F275"/>
    <mergeCell ref="E276:F276"/>
    <mergeCell ref="E277:F277"/>
    <mergeCell ref="E260:F260"/>
    <mergeCell ref="E261:F261"/>
    <mergeCell ref="E262:F262"/>
    <mergeCell ref="E263:F263"/>
    <mergeCell ref="E264:F264"/>
    <mergeCell ref="E265:F265"/>
    <mergeCell ref="E266:F266"/>
    <mergeCell ref="E267:F267"/>
    <mergeCell ref="E268:F268"/>
    <mergeCell ref="E251:F251"/>
    <mergeCell ref="E252:F252"/>
    <mergeCell ref="E253:F253"/>
    <mergeCell ref="E254:F254"/>
    <mergeCell ref="E255:F255"/>
    <mergeCell ref="E256:F256"/>
    <mergeCell ref="E257:F257"/>
    <mergeCell ref="E258:F258"/>
    <mergeCell ref="E259:F259"/>
    <mergeCell ref="E242:F242"/>
    <mergeCell ref="E243:F243"/>
    <mergeCell ref="E244:F244"/>
    <mergeCell ref="E245:F245"/>
    <mergeCell ref="E246:F246"/>
    <mergeCell ref="E247:F247"/>
    <mergeCell ref="E248:F248"/>
    <mergeCell ref="E249:F249"/>
    <mergeCell ref="E250:F250"/>
    <mergeCell ref="E233:F233"/>
    <mergeCell ref="E234:F234"/>
    <mergeCell ref="E235:F235"/>
    <mergeCell ref="E236:F236"/>
    <mergeCell ref="E237:F237"/>
    <mergeCell ref="E238:F238"/>
    <mergeCell ref="E239:F239"/>
    <mergeCell ref="E240:F240"/>
    <mergeCell ref="E241:F241"/>
    <mergeCell ref="E224:F224"/>
    <mergeCell ref="E225:F225"/>
    <mergeCell ref="E226:F226"/>
    <mergeCell ref="E227:F227"/>
    <mergeCell ref="E228:F228"/>
    <mergeCell ref="E229:F229"/>
    <mergeCell ref="E230:F230"/>
    <mergeCell ref="E231:F231"/>
    <mergeCell ref="E232:F232"/>
    <mergeCell ref="E215:F215"/>
    <mergeCell ref="E216:F216"/>
    <mergeCell ref="E217:F217"/>
    <mergeCell ref="E218:F218"/>
    <mergeCell ref="E219:F219"/>
    <mergeCell ref="E220:F220"/>
    <mergeCell ref="E221:F221"/>
    <mergeCell ref="E222:F222"/>
    <mergeCell ref="E223:F223"/>
    <mergeCell ref="E206:F206"/>
    <mergeCell ref="E207:F207"/>
    <mergeCell ref="E208:F208"/>
    <mergeCell ref="E209:F209"/>
    <mergeCell ref="E210:F210"/>
    <mergeCell ref="E211:F211"/>
    <mergeCell ref="E212:F212"/>
    <mergeCell ref="E213:F213"/>
    <mergeCell ref="E214:F214"/>
    <mergeCell ref="E197:F197"/>
    <mergeCell ref="E198:F198"/>
    <mergeCell ref="E199:F199"/>
    <mergeCell ref="E200:F200"/>
    <mergeCell ref="E201:F201"/>
    <mergeCell ref="E202:F202"/>
    <mergeCell ref="E203:F203"/>
    <mergeCell ref="E204:F204"/>
    <mergeCell ref="E205:F205"/>
    <mergeCell ref="E188:F188"/>
    <mergeCell ref="E189:F189"/>
    <mergeCell ref="E190:F190"/>
    <mergeCell ref="E191:F191"/>
    <mergeCell ref="E192:F192"/>
    <mergeCell ref="E193:F193"/>
    <mergeCell ref="E194:F194"/>
    <mergeCell ref="E195:F195"/>
    <mergeCell ref="E196:F196"/>
    <mergeCell ref="E179:F179"/>
    <mergeCell ref="E180:F180"/>
    <mergeCell ref="E181:F181"/>
    <mergeCell ref="E182:F182"/>
    <mergeCell ref="E183:F183"/>
    <mergeCell ref="E184:F184"/>
    <mergeCell ref="E185:F185"/>
    <mergeCell ref="E186:F186"/>
    <mergeCell ref="E187:F187"/>
    <mergeCell ref="E170:F170"/>
    <mergeCell ref="E171:F171"/>
    <mergeCell ref="E172:F172"/>
    <mergeCell ref="E173:F173"/>
    <mergeCell ref="E174:F174"/>
    <mergeCell ref="E175:F175"/>
    <mergeCell ref="E176:F176"/>
    <mergeCell ref="E177:F177"/>
    <mergeCell ref="E178:F178"/>
    <mergeCell ref="E161:F161"/>
    <mergeCell ref="E162:F162"/>
    <mergeCell ref="E163:F163"/>
    <mergeCell ref="E164:F164"/>
    <mergeCell ref="E165:F165"/>
    <mergeCell ref="E166:F166"/>
    <mergeCell ref="E167:F167"/>
    <mergeCell ref="E168:F168"/>
    <mergeCell ref="E169:F169"/>
    <mergeCell ref="E152:F152"/>
    <mergeCell ref="E153:F153"/>
    <mergeCell ref="E154:F154"/>
    <mergeCell ref="E155:F155"/>
    <mergeCell ref="E156:F156"/>
    <mergeCell ref="E157:F157"/>
    <mergeCell ref="E158:F158"/>
    <mergeCell ref="E159:F159"/>
    <mergeCell ref="E160:F160"/>
    <mergeCell ref="E143:F143"/>
    <mergeCell ref="E144:F144"/>
    <mergeCell ref="E145:F145"/>
    <mergeCell ref="E146:F146"/>
    <mergeCell ref="E147:F147"/>
    <mergeCell ref="E148:F148"/>
    <mergeCell ref="E149:F149"/>
    <mergeCell ref="E150:F150"/>
    <mergeCell ref="E151:F151"/>
    <mergeCell ref="E134:F134"/>
    <mergeCell ref="E135:F135"/>
    <mergeCell ref="E136:F136"/>
    <mergeCell ref="E137:F137"/>
    <mergeCell ref="E138:F138"/>
    <mergeCell ref="E139:F139"/>
    <mergeCell ref="E140:F140"/>
    <mergeCell ref="E141:F141"/>
    <mergeCell ref="E142:F142"/>
    <mergeCell ref="E125:F125"/>
    <mergeCell ref="E126:F126"/>
    <mergeCell ref="E127:F127"/>
    <mergeCell ref="E128:F128"/>
    <mergeCell ref="E129:F129"/>
    <mergeCell ref="E130:F130"/>
    <mergeCell ref="E131:F131"/>
    <mergeCell ref="E132:F132"/>
    <mergeCell ref="E133:F133"/>
    <mergeCell ref="E116:F116"/>
    <mergeCell ref="E117:F117"/>
    <mergeCell ref="E118:F118"/>
    <mergeCell ref="E119:F119"/>
    <mergeCell ref="E120:F120"/>
    <mergeCell ref="E121:F121"/>
    <mergeCell ref="E122:F122"/>
    <mergeCell ref="E123:F123"/>
    <mergeCell ref="E124:F124"/>
    <mergeCell ref="E107:F107"/>
    <mergeCell ref="E108:F108"/>
    <mergeCell ref="E109:F109"/>
    <mergeCell ref="E110:F110"/>
    <mergeCell ref="E111:F111"/>
    <mergeCell ref="E112:F112"/>
    <mergeCell ref="E113:F113"/>
    <mergeCell ref="E114:F114"/>
    <mergeCell ref="E115:F115"/>
    <mergeCell ref="E98:F98"/>
    <mergeCell ref="E99:F99"/>
    <mergeCell ref="E100:F100"/>
    <mergeCell ref="E101:F101"/>
    <mergeCell ref="E102:F102"/>
    <mergeCell ref="E103:F103"/>
    <mergeCell ref="E104:F104"/>
    <mergeCell ref="E105:F105"/>
    <mergeCell ref="E106:F106"/>
    <mergeCell ref="E89:F89"/>
    <mergeCell ref="E90:F90"/>
    <mergeCell ref="E91:F91"/>
    <mergeCell ref="E92:F92"/>
    <mergeCell ref="E93:F93"/>
    <mergeCell ref="E94:F94"/>
    <mergeCell ref="E95:F95"/>
    <mergeCell ref="E96:F96"/>
    <mergeCell ref="E97:F97"/>
    <mergeCell ref="E80:F80"/>
    <mergeCell ref="E81:F81"/>
    <mergeCell ref="E82:F82"/>
    <mergeCell ref="E83:F83"/>
    <mergeCell ref="E84:F84"/>
    <mergeCell ref="E85:F85"/>
    <mergeCell ref="E86:F86"/>
    <mergeCell ref="E87:F87"/>
    <mergeCell ref="E88:F88"/>
    <mergeCell ref="E71:F71"/>
    <mergeCell ref="E72:F72"/>
    <mergeCell ref="E73:F73"/>
    <mergeCell ref="E74:F74"/>
    <mergeCell ref="E75:F75"/>
    <mergeCell ref="E76:F76"/>
    <mergeCell ref="E77:F77"/>
    <mergeCell ref="E78:F78"/>
    <mergeCell ref="E79:F79"/>
    <mergeCell ref="E62:F62"/>
    <mergeCell ref="E63:F63"/>
    <mergeCell ref="E64:F64"/>
    <mergeCell ref="E65:F65"/>
    <mergeCell ref="E66:F66"/>
    <mergeCell ref="E67:F67"/>
    <mergeCell ref="E68:F68"/>
    <mergeCell ref="E69:F69"/>
    <mergeCell ref="E70:F70"/>
    <mergeCell ref="E53:F53"/>
    <mergeCell ref="E54:F54"/>
    <mergeCell ref="E55:F55"/>
    <mergeCell ref="E56:F56"/>
    <mergeCell ref="E57:F57"/>
    <mergeCell ref="E58:F58"/>
    <mergeCell ref="E59:F59"/>
    <mergeCell ref="E60:F60"/>
    <mergeCell ref="E61:F61"/>
    <mergeCell ref="E44:F44"/>
    <mergeCell ref="E45:F45"/>
    <mergeCell ref="E46:F46"/>
    <mergeCell ref="E47:F47"/>
    <mergeCell ref="E48:F48"/>
    <mergeCell ref="E49:F49"/>
    <mergeCell ref="E50:F50"/>
    <mergeCell ref="E51:F51"/>
    <mergeCell ref="E52:F52"/>
    <mergeCell ref="E35:F35"/>
    <mergeCell ref="E36:F36"/>
    <mergeCell ref="E37:F37"/>
    <mergeCell ref="E38:F38"/>
    <mergeCell ref="E39:F39"/>
    <mergeCell ref="E40:F40"/>
    <mergeCell ref="E41:F41"/>
    <mergeCell ref="E42:F42"/>
    <mergeCell ref="E43:F43"/>
    <mergeCell ref="C4:G4"/>
    <mergeCell ref="C5:G5"/>
    <mergeCell ref="C6:G6"/>
    <mergeCell ref="C7:G7"/>
    <mergeCell ref="C8:G8"/>
    <mergeCell ref="C9:G9"/>
    <mergeCell ref="C10:G10"/>
    <mergeCell ref="C11:G11"/>
    <mergeCell ref="E34:F34"/>
  </mergeCells>
  <conditionalFormatting sqref="X1:X2 I1:W986">
    <cfRule type="expression" dxfId="3" priority="2">
      <formula>AND(ISBLANK(I1), NOT(ISBLANK(H1)))</formula>
    </cfRule>
  </conditionalFormatting>
  <conditionalFormatting sqref="X1:X2 Z1:Z2 Y1:Y5">
    <cfRule type="expression" dxfId="2" priority="1">
      <formula>AND(ISBLANK(X1), NOT(ISBLANK(V1)))</formula>
    </cfRule>
  </conditionalFormatting>
  <dataValidations count="4">
    <dataValidation type="list" allowBlank="1" showErrorMessage="1" sqref="O2:O8" xr:uid="{00000000-0002-0000-0700-000000000000}">
      <formula1>"Functional,Non-functional"</formula1>
    </dataValidation>
    <dataValidation type="list" allowBlank="1" sqref="P2:P8" xr:uid="{00000000-0002-0000-0700-000001000000}">
      <formula1>"Different Paths,Round Trip,Invariant,Idempotence,Structural Induction,Hard to Prove Easy to Verify,Test Oracle,Mutation"</formula1>
    </dataValidation>
    <dataValidation type="list" allowBlank="1" sqref="S2:S8" xr:uid="{00000000-0002-0000-0700-000002000000}">
      <formula1>"Numerical,Character,String,Boolean,List,Tuple,Dictionary,Arbitrary,SUT Instance"</formula1>
    </dataValidation>
    <dataValidation type="list" allowBlank="1" sqref="N2:N8" xr:uid="{00000000-0002-0000-0700-000003000000}">
      <formula1>"Functionality,Environment,Integration"</formula1>
    </dataValidation>
  </dataValidations>
  <pageMargins left="0.7" right="0.7" top="0.75" bottom="0.75" header="0.3" footer="0.3"/>
  <tableParts count="2">
    <tablePart r:id="rId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outlinePr summaryBelow="0" summaryRight="0"/>
  </sheetPr>
  <dimension ref="A1:AC986"/>
  <sheetViews>
    <sheetView workbookViewId="0">
      <pane ySplit="1" topLeftCell="A2" activePane="bottomLeft" state="frozen"/>
      <selection pane="bottomLeft" activeCell="B3" sqref="B3"/>
    </sheetView>
  </sheetViews>
  <sheetFormatPr defaultColWidth="12.5703125" defaultRowHeight="15.75" customHeight="1" x14ac:dyDescent="0.2"/>
  <cols>
    <col min="1" max="1" width="3.42578125" customWidth="1"/>
    <col min="2" max="2" width="24.7109375" customWidth="1"/>
    <col min="3" max="3" width="21.42578125" customWidth="1"/>
    <col min="4" max="4" width="17.7109375" customWidth="1"/>
    <col min="5" max="5" width="22.85546875" customWidth="1"/>
    <col min="6" max="6" width="12.5703125" customWidth="1"/>
    <col min="7" max="7" width="23.42578125" customWidth="1"/>
    <col min="8" max="8" width="14.5703125" customWidth="1"/>
    <col min="9" max="9" width="24" customWidth="1"/>
    <col min="10" max="10" width="13.42578125" customWidth="1"/>
    <col min="11" max="11" width="16.42578125" customWidth="1"/>
    <col min="12" max="12" width="20.5703125" customWidth="1"/>
    <col min="13" max="13" width="21.140625" customWidth="1"/>
    <col min="14" max="14" width="19.7109375" customWidth="1"/>
    <col min="15" max="15" width="23.7109375" customWidth="1"/>
    <col min="16" max="16" width="16.42578125" customWidth="1"/>
    <col min="17" max="17" width="18.42578125" customWidth="1"/>
    <col min="18" max="19" width="14.42578125" customWidth="1"/>
    <col min="20" max="20" width="13.85546875" customWidth="1"/>
    <col min="21" max="21" width="15.5703125" customWidth="1"/>
    <col min="22" max="22" width="16.140625" customWidth="1"/>
    <col min="23" max="23" width="14.7109375" customWidth="1"/>
    <col min="24" max="24" width="19" customWidth="1"/>
  </cols>
  <sheetData>
    <row r="1" spans="1:29" ht="51.75" customHeight="1" x14ac:dyDescent="0.2">
      <c r="A1" s="26"/>
      <c r="B1" s="27" t="s">
        <v>32</v>
      </c>
      <c r="C1" s="28" t="s">
        <v>33</v>
      </c>
      <c r="D1" s="28" t="s">
        <v>34</v>
      </c>
      <c r="E1" s="28" t="s">
        <v>35</v>
      </c>
      <c r="F1" s="29" t="s">
        <v>36</v>
      </c>
      <c r="G1" s="30" t="s">
        <v>37</v>
      </c>
      <c r="H1" s="26"/>
      <c r="I1" s="27" t="s">
        <v>38</v>
      </c>
      <c r="J1" s="28" t="s">
        <v>39</v>
      </c>
      <c r="K1" s="28" t="s">
        <v>40</v>
      </c>
      <c r="L1" s="28" t="s">
        <v>41</v>
      </c>
      <c r="M1" s="28" t="s">
        <v>42</v>
      </c>
      <c r="N1" s="28" t="s">
        <v>43</v>
      </c>
      <c r="O1" s="28" t="s">
        <v>44</v>
      </c>
      <c r="P1" s="28" t="s">
        <v>45</v>
      </c>
      <c r="Q1" s="28" t="s">
        <v>46</v>
      </c>
      <c r="R1" s="28" t="s">
        <v>47</v>
      </c>
      <c r="S1" s="29" t="s">
        <v>48</v>
      </c>
      <c r="T1" s="28" t="s">
        <v>49</v>
      </c>
      <c r="U1" s="28" t="s">
        <v>50</v>
      </c>
      <c r="V1" s="28" t="s">
        <v>51</v>
      </c>
      <c r="W1" s="28" t="s">
        <v>52</v>
      </c>
      <c r="X1" s="28" t="s">
        <v>53</v>
      </c>
      <c r="Y1" s="29" t="s">
        <v>54</v>
      </c>
      <c r="Z1" s="30" t="s">
        <v>55</v>
      </c>
      <c r="AA1" s="26"/>
      <c r="AB1" s="26"/>
      <c r="AC1" s="26"/>
    </row>
    <row r="2" spans="1:29" ht="25.5" x14ac:dyDescent="0.2">
      <c r="B2" s="63" t="str">
        <f>HYPERLINK("", "")</f>
        <v/>
      </c>
      <c r="C2" s="32"/>
      <c r="D2" s="33" t="s">
        <v>248</v>
      </c>
      <c r="E2" s="33" t="s">
        <v>249</v>
      </c>
      <c r="F2" s="33"/>
      <c r="G2" s="34"/>
      <c r="I2" s="63"/>
      <c r="J2" s="33"/>
      <c r="K2" s="32"/>
      <c r="L2" s="32"/>
      <c r="M2" s="32"/>
      <c r="N2" s="12"/>
      <c r="O2" s="12"/>
      <c r="P2" s="64"/>
      <c r="Q2" s="32"/>
      <c r="R2" s="32"/>
      <c r="S2" s="12"/>
      <c r="T2" s="32"/>
      <c r="U2" s="32"/>
      <c r="V2" s="32"/>
      <c r="W2" s="32"/>
      <c r="X2" s="32"/>
      <c r="Y2" s="32"/>
      <c r="Z2" s="67"/>
      <c r="AA2" s="40"/>
      <c r="AB2" s="40"/>
      <c r="AC2" s="40"/>
    </row>
    <row r="3" spans="1:29" ht="12.75" x14ac:dyDescent="0.2">
      <c r="A3" s="26"/>
      <c r="B3" s="26"/>
      <c r="C3" s="26"/>
      <c r="D3" s="26"/>
      <c r="E3" s="26"/>
      <c r="F3" s="26"/>
      <c r="O3" s="58"/>
    </row>
    <row r="4" spans="1:29" ht="47.25" customHeight="1" x14ac:dyDescent="0.2">
      <c r="A4" s="26"/>
      <c r="B4" s="46" t="s">
        <v>9</v>
      </c>
      <c r="C4" s="110" t="s">
        <v>74</v>
      </c>
      <c r="D4" s="111"/>
      <c r="E4" s="111"/>
      <c r="F4" s="111"/>
      <c r="G4" s="112"/>
      <c r="O4" s="58"/>
    </row>
    <row r="5" spans="1:29" ht="15.75" customHeight="1" x14ac:dyDescent="0.2">
      <c r="A5" s="26"/>
      <c r="B5" s="48" t="s">
        <v>30</v>
      </c>
      <c r="C5" s="113" t="s">
        <v>80</v>
      </c>
      <c r="D5" s="114"/>
      <c r="E5" s="114"/>
      <c r="F5" s="114"/>
      <c r="G5" s="115"/>
      <c r="O5" s="58"/>
    </row>
    <row r="6" spans="1:29" ht="12.75" x14ac:dyDescent="0.2">
      <c r="A6" s="26"/>
      <c r="B6" s="49" t="s">
        <v>21</v>
      </c>
      <c r="C6" s="116" t="s">
        <v>81</v>
      </c>
      <c r="D6" s="117"/>
      <c r="E6" s="117"/>
      <c r="F6" s="117"/>
      <c r="G6" s="118"/>
      <c r="O6" s="58"/>
    </row>
    <row r="7" spans="1:29" ht="12.75" x14ac:dyDescent="0.2">
      <c r="A7" s="26"/>
      <c r="B7" s="50" t="s">
        <v>18</v>
      </c>
      <c r="C7" s="119" t="s">
        <v>83</v>
      </c>
      <c r="D7" s="117"/>
      <c r="E7" s="117"/>
      <c r="F7" s="117"/>
      <c r="G7" s="118"/>
      <c r="O7" s="58"/>
    </row>
    <row r="8" spans="1:29" ht="12.75" x14ac:dyDescent="0.2">
      <c r="A8" s="26"/>
      <c r="B8" s="49" t="s">
        <v>24</v>
      </c>
      <c r="C8" s="116" t="s">
        <v>89</v>
      </c>
      <c r="D8" s="117"/>
      <c r="E8" s="117"/>
      <c r="F8" s="117"/>
      <c r="G8" s="118"/>
      <c r="O8" s="58"/>
    </row>
    <row r="9" spans="1:29" ht="25.5" x14ac:dyDescent="0.2">
      <c r="A9" s="26"/>
      <c r="B9" s="50" t="s">
        <v>28</v>
      </c>
      <c r="C9" s="119" t="s">
        <v>91</v>
      </c>
      <c r="D9" s="117"/>
      <c r="E9" s="117"/>
      <c r="F9" s="117"/>
      <c r="G9" s="118"/>
      <c r="O9" s="58"/>
    </row>
    <row r="10" spans="1:29" ht="12.75" x14ac:dyDescent="0.2">
      <c r="A10" s="26"/>
      <c r="B10" s="49" t="s">
        <v>31</v>
      </c>
      <c r="C10" s="116" t="s">
        <v>94</v>
      </c>
      <c r="D10" s="117"/>
      <c r="E10" s="117"/>
      <c r="F10" s="117"/>
      <c r="G10" s="118"/>
      <c r="O10" s="58"/>
    </row>
    <row r="11" spans="1:29" ht="12.75" x14ac:dyDescent="0.2">
      <c r="A11" s="26"/>
      <c r="B11" s="51" t="s">
        <v>26</v>
      </c>
      <c r="C11" s="120" t="s">
        <v>100</v>
      </c>
      <c r="D11" s="121"/>
      <c r="E11" s="121"/>
      <c r="F11" s="121"/>
      <c r="G11" s="122"/>
      <c r="O11" s="58"/>
    </row>
    <row r="12" spans="1:29" ht="12.75" x14ac:dyDescent="0.2">
      <c r="D12" s="6"/>
      <c r="E12" s="6"/>
      <c r="F12" s="6"/>
      <c r="G12" s="6"/>
      <c r="O12" s="58"/>
    </row>
    <row r="13" spans="1:29" ht="12.75" x14ac:dyDescent="0.2">
      <c r="D13" s="6"/>
      <c r="E13" s="6"/>
      <c r="F13" s="6"/>
      <c r="G13" s="6"/>
      <c r="O13" s="58"/>
    </row>
    <row r="14" spans="1:29" ht="12.75" x14ac:dyDescent="0.2">
      <c r="D14" s="6"/>
      <c r="E14" s="6"/>
      <c r="F14" s="6"/>
      <c r="G14" s="6"/>
      <c r="O14" s="58"/>
    </row>
    <row r="15" spans="1:29" ht="12.75" x14ac:dyDescent="0.2">
      <c r="C15" s="61"/>
      <c r="D15" s="6"/>
      <c r="E15" s="6"/>
      <c r="F15" s="6"/>
      <c r="G15" s="6"/>
      <c r="O15" s="58"/>
    </row>
    <row r="16" spans="1:29" ht="12.75" x14ac:dyDescent="0.2">
      <c r="C16" s="61"/>
      <c r="D16" s="6"/>
      <c r="E16" s="6"/>
      <c r="F16" s="6"/>
      <c r="G16" s="6"/>
      <c r="O16" s="58"/>
      <c r="V16" s="40"/>
      <c r="W16" s="40"/>
    </row>
    <row r="17" spans="3:29" ht="12.75" x14ac:dyDescent="0.2">
      <c r="C17" s="61"/>
      <c r="D17" s="6"/>
      <c r="E17" s="6"/>
      <c r="F17" s="6"/>
      <c r="G17" s="6"/>
      <c r="O17" s="58"/>
      <c r="V17" s="40"/>
      <c r="W17" s="40"/>
      <c r="X17" s="40"/>
      <c r="Y17" s="40"/>
      <c r="Z17" s="40"/>
      <c r="AA17" s="40"/>
      <c r="AB17" s="40"/>
      <c r="AC17" s="40"/>
    </row>
    <row r="18" spans="3:29" ht="12.75" x14ac:dyDescent="0.2">
      <c r="C18" s="61"/>
      <c r="D18" s="6"/>
      <c r="E18" s="6"/>
      <c r="F18" s="6"/>
      <c r="G18" s="6"/>
      <c r="O18" s="58"/>
      <c r="V18" s="40"/>
      <c r="W18" s="40"/>
      <c r="X18" s="40"/>
      <c r="Y18" s="40"/>
      <c r="Z18" s="40"/>
      <c r="AA18" s="40"/>
      <c r="AB18" s="40"/>
      <c r="AC18" s="40"/>
    </row>
    <row r="19" spans="3:29" ht="12.75" x14ac:dyDescent="0.2">
      <c r="C19" s="61"/>
      <c r="D19" s="6"/>
      <c r="E19" s="6"/>
      <c r="F19" s="6"/>
      <c r="G19" s="6"/>
      <c r="O19" s="58"/>
      <c r="V19" s="40"/>
      <c r="W19" s="40"/>
      <c r="X19" s="40"/>
      <c r="Y19" s="40"/>
      <c r="Z19" s="40"/>
      <c r="AA19" s="40"/>
      <c r="AB19" s="40"/>
      <c r="AC19" s="40"/>
    </row>
    <row r="20" spans="3:29" ht="12.75" x14ac:dyDescent="0.2">
      <c r="C20" s="61"/>
      <c r="D20" s="6"/>
      <c r="E20" s="6"/>
      <c r="F20" s="6"/>
      <c r="G20" s="6"/>
      <c r="O20" s="58"/>
      <c r="V20" s="40"/>
      <c r="W20" s="40"/>
      <c r="X20" s="40"/>
      <c r="Y20" s="40"/>
      <c r="Z20" s="40"/>
      <c r="AA20" s="40"/>
      <c r="AB20" s="40"/>
      <c r="AC20" s="40"/>
    </row>
    <row r="21" spans="3:29" ht="12.75" x14ac:dyDescent="0.2">
      <c r="C21" s="61"/>
      <c r="D21" s="6"/>
      <c r="E21" s="6"/>
      <c r="F21" s="6"/>
      <c r="G21" s="6"/>
      <c r="O21" s="58"/>
      <c r="V21" s="40"/>
      <c r="W21" s="40"/>
      <c r="X21" s="40"/>
      <c r="Y21" s="40"/>
      <c r="Z21" s="40"/>
      <c r="AA21" s="40"/>
      <c r="AB21" s="40"/>
      <c r="AC21" s="40"/>
    </row>
    <row r="22" spans="3:29" ht="12.75" x14ac:dyDescent="0.2">
      <c r="C22" s="61"/>
      <c r="D22" s="6"/>
      <c r="E22" s="6"/>
      <c r="F22" s="6"/>
      <c r="G22" s="6"/>
      <c r="O22" s="58"/>
      <c r="X22" s="40"/>
      <c r="Y22" s="40"/>
      <c r="Z22" s="40"/>
      <c r="AA22" s="40"/>
      <c r="AB22" s="40"/>
      <c r="AC22" s="40"/>
    </row>
    <row r="23" spans="3:29" ht="12.75" x14ac:dyDescent="0.2">
      <c r="C23" s="61"/>
      <c r="D23" s="6"/>
      <c r="E23" s="6"/>
      <c r="F23" s="6"/>
      <c r="G23" s="6"/>
      <c r="O23" s="58"/>
    </row>
    <row r="24" spans="3:29" ht="12.75" x14ac:dyDescent="0.2">
      <c r="C24" s="61"/>
      <c r="D24" s="6"/>
      <c r="E24" s="6"/>
      <c r="F24" s="6"/>
      <c r="G24" s="6"/>
      <c r="O24" s="58"/>
    </row>
    <row r="25" spans="3:29" ht="12.75" x14ac:dyDescent="0.2">
      <c r="C25" s="61"/>
      <c r="D25" s="6"/>
      <c r="E25" s="6"/>
      <c r="F25" s="6"/>
      <c r="G25" s="6"/>
      <c r="O25" s="58"/>
    </row>
    <row r="26" spans="3:29" ht="12.75" x14ac:dyDescent="0.2">
      <c r="C26" s="61"/>
      <c r="D26" s="6"/>
      <c r="E26" s="6"/>
      <c r="F26" s="6"/>
      <c r="G26" s="6"/>
      <c r="O26" s="58"/>
    </row>
    <row r="27" spans="3:29" ht="12.75" x14ac:dyDescent="0.2">
      <c r="C27" s="61"/>
      <c r="D27" s="6"/>
      <c r="E27" s="6"/>
      <c r="F27" s="6"/>
      <c r="G27" s="6"/>
      <c r="O27" s="58"/>
    </row>
    <row r="28" spans="3:29" ht="12.75" x14ac:dyDescent="0.2">
      <c r="C28" s="61"/>
      <c r="D28" s="6"/>
      <c r="E28" s="6"/>
      <c r="F28" s="6"/>
      <c r="G28" s="6"/>
      <c r="O28" s="58"/>
    </row>
    <row r="29" spans="3:29" ht="12.75" x14ac:dyDescent="0.2">
      <c r="C29" s="61"/>
      <c r="D29" s="6"/>
      <c r="E29" s="6"/>
      <c r="F29" s="6"/>
      <c r="G29" s="6"/>
      <c r="O29" s="58"/>
    </row>
    <row r="30" spans="3:29" ht="12.75" x14ac:dyDescent="0.2">
      <c r="C30" s="61"/>
      <c r="D30" s="6"/>
      <c r="E30" s="6"/>
      <c r="F30" s="6"/>
      <c r="G30" s="6"/>
      <c r="O30" s="58"/>
    </row>
    <row r="31" spans="3:29" ht="12.75" x14ac:dyDescent="0.2">
      <c r="C31" s="61"/>
      <c r="D31" s="6"/>
      <c r="E31" s="6"/>
      <c r="F31" s="6"/>
      <c r="G31" s="6"/>
      <c r="O31" s="58"/>
    </row>
    <row r="32" spans="3:29" ht="12.75" x14ac:dyDescent="0.2">
      <c r="D32" s="6"/>
      <c r="E32" s="6"/>
      <c r="F32" s="6"/>
      <c r="G32" s="6"/>
      <c r="O32" s="58"/>
    </row>
    <row r="33" spans="4:15" ht="12.75" x14ac:dyDescent="0.2">
      <c r="D33" s="6"/>
      <c r="E33" s="6"/>
      <c r="F33" s="6"/>
      <c r="G33" s="6"/>
      <c r="O33" s="58"/>
    </row>
    <row r="34" spans="4:15" ht="12.75" x14ac:dyDescent="0.2">
      <c r="E34" s="117"/>
      <c r="F34" s="117"/>
      <c r="O34" s="58"/>
    </row>
    <row r="35" spans="4:15" ht="12.75" x14ac:dyDescent="0.2">
      <c r="E35" s="117"/>
      <c r="F35" s="117"/>
      <c r="O35" s="58"/>
    </row>
    <row r="36" spans="4:15" ht="12.75" x14ac:dyDescent="0.2">
      <c r="E36" s="117"/>
      <c r="F36" s="117"/>
      <c r="O36" s="58"/>
    </row>
    <row r="37" spans="4:15" ht="12.75" x14ac:dyDescent="0.2">
      <c r="E37" s="117"/>
      <c r="F37" s="117"/>
      <c r="O37" s="58"/>
    </row>
    <row r="38" spans="4:15" ht="12.75" x14ac:dyDescent="0.2">
      <c r="E38" s="117"/>
      <c r="F38" s="117"/>
      <c r="O38" s="58"/>
    </row>
    <row r="39" spans="4:15" ht="12.75" x14ac:dyDescent="0.2">
      <c r="E39" s="117"/>
      <c r="F39" s="117"/>
      <c r="O39" s="58"/>
    </row>
    <row r="40" spans="4:15" ht="12.75" x14ac:dyDescent="0.2">
      <c r="E40" s="117"/>
      <c r="F40" s="117"/>
      <c r="O40" s="58"/>
    </row>
    <row r="41" spans="4:15" ht="12.75" x14ac:dyDescent="0.2">
      <c r="E41" s="117"/>
      <c r="F41" s="117"/>
      <c r="O41" s="58"/>
    </row>
    <row r="42" spans="4:15" ht="12.75" x14ac:dyDescent="0.2">
      <c r="E42" s="117"/>
      <c r="F42" s="117"/>
      <c r="O42" s="58"/>
    </row>
    <row r="43" spans="4:15" ht="12.75" x14ac:dyDescent="0.2">
      <c r="E43" s="117"/>
      <c r="F43" s="117"/>
      <c r="O43" s="58"/>
    </row>
    <row r="44" spans="4:15" ht="12.75" x14ac:dyDescent="0.2">
      <c r="E44" s="117"/>
      <c r="F44" s="117"/>
      <c r="O44" s="58"/>
    </row>
    <row r="45" spans="4:15" ht="12.75" x14ac:dyDescent="0.2">
      <c r="E45" s="117"/>
      <c r="F45" s="117"/>
      <c r="O45" s="58"/>
    </row>
    <row r="46" spans="4:15" ht="12.75" x14ac:dyDescent="0.2">
      <c r="E46" s="117"/>
      <c r="F46" s="117"/>
      <c r="O46" s="58"/>
    </row>
    <row r="47" spans="4:15" ht="12.75" x14ac:dyDescent="0.2">
      <c r="E47" s="117"/>
      <c r="F47" s="117"/>
      <c r="O47" s="58"/>
    </row>
    <row r="48" spans="4:15" ht="12.75" x14ac:dyDescent="0.2">
      <c r="E48" s="117"/>
      <c r="F48" s="117"/>
      <c r="O48" s="58"/>
    </row>
    <row r="49" spans="5:15" ht="12.75" x14ac:dyDescent="0.2">
      <c r="E49" s="117"/>
      <c r="F49" s="117"/>
      <c r="O49" s="58"/>
    </row>
    <row r="50" spans="5:15" ht="12.75" x14ac:dyDescent="0.2">
      <c r="E50" s="117"/>
      <c r="F50" s="117"/>
      <c r="O50" s="58"/>
    </row>
    <row r="51" spans="5:15" ht="12.75" x14ac:dyDescent="0.2">
      <c r="E51" s="117"/>
      <c r="F51" s="117"/>
      <c r="O51" s="58"/>
    </row>
    <row r="52" spans="5:15" ht="12.75" x14ac:dyDescent="0.2">
      <c r="E52" s="117"/>
      <c r="F52" s="117"/>
      <c r="O52" s="58"/>
    </row>
    <row r="53" spans="5:15" ht="12.75" x14ac:dyDescent="0.2">
      <c r="E53" s="117"/>
      <c r="F53" s="117"/>
      <c r="O53" s="58"/>
    </row>
    <row r="54" spans="5:15" ht="12.75" x14ac:dyDescent="0.2">
      <c r="E54" s="117"/>
      <c r="F54" s="117"/>
      <c r="O54" s="58"/>
    </row>
    <row r="55" spans="5:15" ht="12.75" x14ac:dyDescent="0.2">
      <c r="E55" s="117"/>
      <c r="F55" s="117"/>
      <c r="O55" s="58"/>
    </row>
    <row r="56" spans="5:15" ht="12.75" x14ac:dyDescent="0.2">
      <c r="E56" s="117"/>
      <c r="F56" s="117"/>
      <c r="O56" s="58"/>
    </row>
    <row r="57" spans="5:15" ht="12.75" x14ac:dyDescent="0.2">
      <c r="E57" s="117"/>
      <c r="F57" s="117"/>
      <c r="O57" s="58"/>
    </row>
    <row r="58" spans="5:15" ht="12.75" x14ac:dyDescent="0.2">
      <c r="E58" s="117"/>
      <c r="F58" s="117"/>
      <c r="O58" s="58"/>
    </row>
    <row r="59" spans="5:15" ht="12.75" x14ac:dyDescent="0.2">
      <c r="E59" s="117"/>
      <c r="F59" s="117"/>
      <c r="O59" s="58"/>
    </row>
    <row r="60" spans="5:15" ht="12.75" x14ac:dyDescent="0.2">
      <c r="E60" s="117"/>
      <c r="F60" s="117"/>
      <c r="O60" s="58"/>
    </row>
    <row r="61" spans="5:15" ht="12.75" x14ac:dyDescent="0.2">
      <c r="E61" s="117"/>
      <c r="F61" s="117"/>
      <c r="O61" s="58"/>
    </row>
    <row r="62" spans="5:15" ht="12.75" x14ac:dyDescent="0.2">
      <c r="E62" s="117"/>
      <c r="F62" s="117"/>
      <c r="O62" s="58"/>
    </row>
    <row r="63" spans="5:15" ht="12.75" x14ac:dyDescent="0.2">
      <c r="E63" s="117"/>
      <c r="F63" s="117"/>
      <c r="O63" s="58"/>
    </row>
    <row r="64" spans="5:15" ht="12.75" x14ac:dyDescent="0.2">
      <c r="E64" s="117"/>
      <c r="F64" s="117"/>
      <c r="O64" s="58"/>
    </row>
    <row r="65" spans="5:15" ht="12.75" x14ac:dyDescent="0.2">
      <c r="E65" s="117"/>
      <c r="F65" s="117"/>
      <c r="O65" s="58"/>
    </row>
    <row r="66" spans="5:15" ht="12.75" x14ac:dyDescent="0.2">
      <c r="E66" s="117"/>
      <c r="F66" s="117"/>
      <c r="O66" s="58"/>
    </row>
    <row r="67" spans="5:15" ht="12.75" x14ac:dyDescent="0.2">
      <c r="E67" s="117"/>
      <c r="F67" s="117"/>
      <c r="O67" s="58"/>
    </row>
    <row r="68" spans="5:15" ht="12.75" x14ac:dyDescent="0.2">
      <c r="E68" s="117"/>
      <c r="F68" s="117"/>
      <c r="O68" s="58"/>
    </row>
    <row r="69" spans="5:15" ht="12.75" x14ac:dyDescent="0.2">
      <c r="E69" s="117"/>
      <c r="F69" s="117"/>
      <c r="O69" s="58"/>
    </row>
    <row r="70" spans="5:15" ht="12.75" x14ac:dyDescent="0.2">
      <c r="E70" s="117"/>
      <c r="F70" s="117"/>
      <c r="O70" s="58"/>
    </row>
    <row r="71" spans="5:15" ht="12.75" x14ac:dyDescent="0.2">
      <c r="E71" s="117"/>
      <c r="F71" s="117"/>
      <c r="O71" s="58"/>
    </row>
    <row r="72" spans="5:15" ht="12.75" x14ac:dyDescent="0.2">
      <c r="E72" s="117"/>
      <c r="F72" s="117"/>
      <c r="O72" s="58"/>
    </row>
    <row r="73" spans="5:15" ht="12.75" x14ac:dyDescent="0.2">
      <c r="E73" s="117"/>
      <c r="F73" s="117"/>
      <c r="O73" s="58"/>
    </row>
    <row r="74" spans="5:15" ht="12.75" x14ac:dyDescent="0.2">
      <c r="E74" s="117"/>
      <c r="F74" s="117"/>
      <c r="O74" s="58"/>
    </row>
    <row r="75" spans="5:15" ht="12.75" x14ac:dyDescent="0.2">
      <c r="E75" s="117"/>
      <c r="F75" s="117"/>
      <c r="O75" s="58"/>
    </row>
    <row r="76" spans="5:15" ht="12.75" x14ac:dyDescent="0.2">
      <c r="E76" s="117"/>
      <c r="F76" s="117"/>
      <c r="O76" s="58"/>
    </row>
    <row r="77" spans="5:15" ht="12.75" x14ac:dyDescent="0.2">
      <c r="E77" s="117"/>
      <c r="F77" s="117"/>
      <c r="O77" s="58"/>
    </row>
    <row r="78" spans="5:15" ht="12.75" x14ac:dyDescent="0.2">
      <c r="E78" s="117"/>
      <c r="F78" s="117"/>
      <c r="O78" s="58"/>
    </row>
    <row r="79" spans="5:15" ht="12.75" x14ac:dyDescent="0.2">
      <c r="E79" s="117"/>
      <c r="F79" s="117"/>
      <c r="O79" s="58"/>
    </row>
    <row r="80" spans="5:15" ht="12.75" x14ac:dyDescent="0.2">
      <c r="E80" s="117"/>
      <c r="F80" s="117"/>
      <c r="O80" s="58"/>
    </row>
    <row r="81" spans="5:15" ht="12.75" x14ac:dyDescent="0.2">
      <c r="E81" s="117"/>
      <c r="F81" s="117"/>
      <c r="O81" s="58"/>
    </row>
    <row r="82" spans="5:15" ht="12.75" x14ac:dyDescent="0.2">
      <c r="E82" s="117"/>
      <c r="F82" s="117"/>
      <c r="O82" s="58"/>
    </row>
    <row r="83" spans="5:15" ht="12.75" x14ac:dyDescent="0.2">
      <c r="E83" s="117"/>
      <c r="F83" s="117"/>
      <c r="O83" s="58"/>
    </row>
    <row r="84" spans="5:15" ht="12.75" x14ac:dyDescent="0.2">
      <c r="E84" s="117"/>
      <c r="F84" s="117"/>
      <c r="O84" s="58"/>
    </row>
    <row r="85" spans="5:15" ht="12.75" x14ac:dyDescent="0.2">
      <c r="E85" s="117"/>
      <c r="F85" s="117"/>
      <c r="O85" s="58"/>
    </row>
    <row r="86" spans="5:15" ht="12.75" x14ac:dyDescent="0.2">
      <c r="E86" s="117"/>
      <c r="F86" s="117"/>
      <c r="O86" s="58"/>
    </row>
    <row r="87" spans="5:15" ht="12.75" x14ac:dyDescent="0.2">
      <c r="E87" s="117"/>
      <c r="F87" s="117"/>
      <c r="O87" s="58"/>
    </row>
    <row r="88" spans="5:15" ht="12.75" x14ac:dyDescent="0.2">
      <c r="E88" s="117"/>
      <c r="F88" s="117"/>
      <c r="O88" s="58"/>
    </row>
    <row r="89" spans="5:15" ht="12.75" x14ac:dyDescent="0.2">
      <c r="E89" s="117"/>
      <c r="F89" s="117"/>
      <c r="O89" s="58"/>
    </row>
    <row r="90" spans="5:15" ht="12.75" x14ac:dyDescent="0.2">
      <c r="E90" s="117"/>
      <c r="F90" s="117"/>
      <c r="O90" s="58"/>
    </row>
    <row r="91" spans="5:15" ht="12.75" x14ac:dyDescent="0.2">
      <c r="E91" s="117"/>
      <c r="F91" s="117"/>
      <c r="O91" s="58"/>
    </row>
    <row r="92" spans="5:15" ht="12.75" x14ac:dyDescent="0.2">
      <c r="E92" s="117"/>
      <c r="F92" s="117"/>
      <c r="O92" s="58"/>
    </row>
    <row r="93" spans="5:15" ht="12.75" x14ac:dyDescent="0.2">
      <c r="E93" s="117"/>
      <c r="F93" s="117"/>
      <c r="O93" s="58"/>
    </row>
    <row r="94" spans="5:15" ht="12.75" x14ac:dyDescent="0.2">
      <c r="E94" s="117"/>
      <c r="F94" s="117"/>
      <c r="O94" s="58"/>
    </row>
    <row r="95" spans="5:15" ht="12.75" x14ac:dyDescent="0.2">
      <c r="E95" s="117"/>
      <c r="F95" s="117"/>
      <c r="O95" s="58"/>
    </row>
    <row r="96" spans="5:15" ht="12.75" x14ac:dyDescent="0.2">
      <c r="E96" s="117"/>
      <c r="F96" s="117"/>
      <c r="O96" s="58"/>
    </row>
    <row r="97" spans="5:15" ht="12.75" x14ac:dyDescent="0.2">
      <c r="E97" s="117"/>
      <c r="F97" s="117"/>
      <c r="O97" s="58"/>
    </row>
    <row r="98" spans="5:15" ht="12.75" x14ac:dyDescent="0.2">
      <c r="E98" s="117"/>
      <c r="F98" s="117"/>
      <c r="O98" s="58"/>
    </row>
    <row r="99" spans="5:15" ht="12.75" x14ac:dyDescent="0.2">
      <c r="E99" s="117"/>
      <c r="F99" s="117"/>
      <c r="O99" s="58"/>
    </row>
    <row r="100" spans="5:15" ht="12.75" x14ac:dyDescent="0.2">
      <c r="E100" s="117"/>
      <c r="F100" s="117"/>
      <c r="O100" s="58"/>
    </row>
    <row r="101" spans="5:15" ht="12.75" x14ac:dyDescent="0.2">
      <c r="E101" s="117"/>
      <c r="F101" s="117"/>
      <c r="O101" s="58"/>
    </row>
    <row r="102" spans="5:15" ht="12.75" x14ac:dyDescent="0.2">
      <c r="E102" s="117"/>
      <c r="F102" s="117"/>
      <c r="O102" s="58"/>
    </row>
    <row r="103" spans="5:15" ht="12.75" x14ac:dyDescent="0.2">
      <c r="E103" s="117"/>
      <c r="F103" s="117"/>
      <c r="O103" s="58"/>
    </row>
    <row r="104" spans="5:15" ht="12.75" x14ac:dyDescent="0.2">
      <c r="E104" s="117"/>
      <c r="F104" s="117"/>
      <c r="O104" s="58"/>
    </row>
    <row r="105" spans="5:15" ht="12.75" x14ac:dyDescent="0.2">
      <c r="E105" s="117"/>
      <c r="F105" s="117"/>
      <c r="O105" s="58"/>
    </row>
    <row r="106" spans="5:15" ht="12.75" x14ac:dyDescent="0.2">
      <c r="E106" s="117"/>
      <c r="F106" s="117"/>
      <c r="O106" s="58"/>
    </row>
    <row r="107" spans="5:15" ht="12.75" x14ac:dyDescent="0.2">
      <c r="E107" s="117"/>
      <c r="F107" s="117"/>
      <c r="O107" s="58"/>
    </row>
    <row r="108" spans="5:15" ht="12.75" x14ac:dyDescent="0.2">
      <c r="E108" s="117"/>
      <c r="F108" s="117"/>
      <c r="O108" s="58"/>
    </row>
    <row r="109" spans="5:15" ht="12.75" x14ac:dyDescent="0.2">
      <c r="E109" s="117"/>
      <c r="F109" s="117"/>
      <c r="O109" s="58"/>
    </row>
    <row r="110" spans="5:15" ht="12.75" x14ac:dyDescent="0.2">
      <c r="E110" s="117"/>
      <c r="F110" s="117"/>
      <c r="O110" s="58"/>
    </row>
    <row r="111" spans="5:15" ht="12.75" x14ac:dyDescent="0.2">
      <c r="E111" s="117"/>
      <c r="F111" s="117"/>
      <c r="O111" s="58"/>
    </row>
    <row r="112" spans="5:15" ht="12.75" x14ac:dyDescent="0.2">
      <c r="E112" s="117"/>
      <c r="F112" s="117"/>
      <c r="O112" s="58"/>
    </row>
    <row r="113" spans="5:15" ht="12.75" x14ac:dyDescent="0.2">
      <c r="E113" s="117"/>
      <c r="F113" s="117"/>
      <c r="O113" s="58"/>
    </row>
    <row r="114" spans="5:15" ht="12.75" x14ac:dyDescent="0.2">
      <c r="E114" s="117"/>
      <c r="F114" s="117"/>
      <c r="O114" s="58"/>
    </row>
    <row r="115" spans="5:15" ht="12.75" x14ac:dyDescent="0.2">
      <c r="E115" s="117"/>
      <c r="F115" s="117"/>
      <c r="O115" s="58"/>
    </row>
    <row r="116" spans="5:15" ht="12.75" x14ac:dyDescent="0.2">
      <c r="E116" s="117"/>
      <c r="F116" s="117"/>
      <c r="O116" s="58"/>
    </row>
    <row r="117" spans="5:15" ht="12.75" x14ac:dyDescent="0.2">
      <c r="E117" s="117"/>
      <c r="F117" s="117"/>
      <c r="O117" s="58"/>
    </row>
    <row r="118" spans="5:15" ht="12.75" x14ac:dyDescent="0.2">
      <c r="E118" s="117"/>
      <c r="F118" s="117"/>
      <c r="O118" s="58"/>
    </row>
    <row r="119" spans="5:15" ht="12.75" x14ac:dyDescent="0.2">
      <c r="E119" s="117"/>
      <c r="F119" s="117"/>
      <c r="O119" s="58"/>
    </row>
    <row r="120" spans="5:15" ht="12.75" x14ac:dyDescent="0.2">
      <c r="E120" s="117"/>
      <c r="F120" s="117"/>
      <c r="O120" s="58"/>
    </row>
    <row r="121" spans="5:15" ht="12.75" x14ac:dyDescent="0.2">
      <c r="E121" s="117"/>
      <c r="F121" s="117"/>
      <c r="O121" s="58"/>
    </row>
    <row r="122" spans="5:15" ht="12.75" x14ac:dyDescent="0.2">
      <c r="E122" s="117"/>
      <c r="F122" s="117"/>
      <c r="O122" s="58"/>
    </row>
    <row r="123" spans="5:15" ht="12.75" x14ac:dyDescent="0.2">
      <c r="E123" s="117"/>
      <c r="F123" s="117"/>
      <c r="O123" s="58"/>
    </row>
    <row r="124" spans="5:15" ht="12.75" x14ac:dyDescent="0.2">
      <c r="E124" s="117"/>
      <c r="F124" s="117"/>
      <c r="O124" s="58"/>
    </row>
    <row r="125" spans="5:15" ht="12.75" x14ac:dyDescent="0.2">
      <c r="E125" s="117"/>
      <c r="F125" s="117"/>
      <c r="O125" s="58"/>
    </row>
    <row r="126" spans="5:15" ht="12.75" x14ac:dyDescent="0.2">
      <c r="E126" s="117"/>
      <c r="F126" s="117"/>
      <c r="O126" s="58"/>
    </row>
    <row r="127" spans="5:15" ht="12.75" x14ac:dyDescent="0.2">
      <c r="E127" s="117"/>
      <c r="F127" s="117"/>
      <c r="O127" s="58"/>
    </row>
    <row r="128" spans="5:15" ht="12.75" x14ac:dyDescent="0.2">
      <c r="E128" s="117"/>
      <c r="F128" s="117"/>
      <c r="O128" s="58"/>
    </row>
    <row r="129" spans="5:15" ht="12.75" x14ac:dyDescent="0.2">
      <c r="E129" s="117"/>
      <c r="F129" s="117"/>
      <c r="O129" s="58"/>
    </row>
    <row r="130" spans="5:15" ht="12.75" x14ac:dyDescent="0.2">
      <c r="E130" s="117"/>
      <c r="F130" s="117"/>
      <c r="O130" s="58"/>
    </row>
    <row r="131" spans="5:15" ht="12.75" x14ac:dyDescent="0.2">
      <c r="E131" s="117"/>
      <c r="F131" s="117"/>
      <c r="O131" s="58"/>
    </row>
    <row r="132" spans="5:15" ht="12.75" x14ac:dyDescent="0.2">
      <c r="E132" s="117"/>
      <c r="F132" s="117"/>
      <c r="O132" s="58"/>
    </row>
    <row r="133" spans="5:15" ht="12.75" x14ac:dyDescent="0.2">
      <c r="E133" s="117"/>
      <c r="F133" s="117"/>
      <c r="O133" s="58"/>
    </row>
    <row r="134" spans="5:15" ht="12.75" x14ac:dyDescent="0.2">
      <c r="E134" s="117"/>
      <c r="F134" s="117"/>
      <c r="O134" s="58"/>
    </row>
    <row r="135" spans="5:15" ht="12.75" x14ac:dyDescent="0.2">
      <c r="E135" s="117"/>
      <c r="F135" s="117"/>
      <c r="O135" s="58"/>
    </row>
    <row r="136" spans="5:15" ht="12.75" x14ac:dyDescent="0.2">
      <c r="E136" s="117"/>
      <c r="F136" s="117"/>
      <c r="O136" s="58"/>
    </row>
    <row r="137" spans="5:15" ht="12.75" x14ac:dyDescent="0.2">
      <c r="E137" s="117"/>
      <c r="F137" s="117"/>
      <c r="O137" s="58"/>
    </row>
    <row r="138" spans="5:15" ht="12.75" x14ac:dyDescent="0.2">
      <c r="E138" s="117"/>
      <c r="F138" s="117"/>
      <c r="O138" s="58"/>
    </row>
    <row r="139" spans="5:15" ht="12.75" x14ac:dyDescent="0.2">
      <c r="E139" s="117"/>
      <c r="F139" s="117"/>
      <c r="O139" s="58"/>
    </row>
    <row r="140" spans="5:15" ht="12.75" x14ac:dyDescent="0.2">
      <c r="E140" s="117"/>
      <c r="F140" s="117"/>
      <c r="O140" s="58"/>
    </row>
    <row r="141" spans="5:15" ht="12.75" x14ac:dyDescent="0.2">
      <c r="E141" s="117"/>
      <c r="F141" s="117"/>
      <c r="O141" s="58"/>
    </row>
    <row r="142" spans="5:15" ht="12.75" x14ac:dyDescent="0.2">
      <c r="E142" s="117"/>
      <c r="F142" s="117"/>
      <c r="O142" s="58"/>
    </row>
    <row r="143" spans="5:15" ht="12.75" x14ac:dyDescent="0.2">
      <c r="E143" s="117"/>
      <c r="F143" s="117"/>
      <c r="O143" s="58"/>
    </row>
    <row r="144" spans="5:15" ht="12.75" x14ac:dyDescent="0.2">
      <c r="E144" s="117"/>
      <c r="F144" s="117"/>
      <c r="O144" s="58"/>
    </row>
    <row r="145" spans="5:15" ht="12.75" x14ac:dyDescent="0.2">
      <c r="E145" s="117"/>
      <c r="F145" s="117"/>
      <c r="O145" s="58"/>
    </row>
    <row r="146" spans="5:15" ht="12.75" x14ac:dyDescent="0.2">
      <c r="E146" s="117"/>
      <c r="F146" s="117"/>
      <c r="O146" s="58"/>
    </row>
    <row r="147" spans="5:15" ht="12.75" x14ac:dyDescent="0.2">
      <c r="E147" s="117"/>
      <c r="F147" s="117"/>
      <c r="O147" s="58"/>
    </row>
    <row r="148" spans="5:15" ht="12.75" x14ac:dyDescent="0.2">
      <c r="E148" s="117"/>
      <c r="F148" s="117"/>
      <c r="O148" s="58"/>
    </row>
    <row r="149" spans="5:15" ht="12.75" x14ac:dyDescent="0.2">
      <c r="E149" s="117"/>
      <c r="F149" s="117"/>
      <c r="O149" s="58"/>
    </row>
    <row r="150" spans="5:15" ht="12.75" x14ac:dyDescent="0.2">
      <c r="E150" s="117"/>
      <c r="F150" s="117"/>
      <c r="O150" s="58"/>
    </row>
    <row r="151" spans="5:15" ht="12.75" x14ac:dyDescent="0.2">
      <c r="E151" s="117"/>
      <c r="F151" s="117"/>
      <c r="O151" s="58"/>
    </row>
    <row r="152" spans="5:15" ht="12.75" x14ac:dyDescent="0.2">
      <c r="E152" s="117"/>
      <c r="F152" s="117"/>
      <c r="O152" s="58"/>
    </row>
    <row r="153" spans="5:15" ht="12.75" x14ac:dyDescent="0.2">
      <c r="E153" s="117"/>
      <c r="F153" s="117"/>
      <c r="O153" s="58"/>
    </row>
    <row r="154" spans="5:15" ht="12.75" x14ac:dyDescent="0.2">
      <c r="E154" s="117"/>
      <c r="F154" s="117"/>
      <c r="O154" s="58"/>
    </row>
    <row r="155" spans="5:15" ht="12.75" x14ac:dyDescent="0.2">
      <c r="E155" s="117"/>
      <c r="F155" s="117"/>
      <c r="O155" s="58"/>
    </row>
    <row r="156" spans="5:15" ht="12.75" x14ac:dyDescent="0.2">
      <c r="E156" s="117"/>
      <c r="F156" s="117"/>
      <c r="O156" s="58"/>
    </row>
    <row r="157" spans="5:15" ht="12.75" x14ac:dyDescent="0.2">
      <c r="E157" s="117"/>
      <c r="F157" s="117"/>
      <c r="O157" s="58"/>
    </row>
    <row r="158" spans="5:15" ht="12.75" x14ac:dyDescent="0.2">
      <c r="E158" s="117"/>
      <c r="F158" s="117"/>
      <c r="O158" s="58"/>
    </row>
    <row r="159" spans="5:15" ht="12.75" x14ac:dyDescent="0.2">
      <c r="E159" s="117"/>
      <c r="F159" s="117"/>
      <c r="O159" s="58"/>
    </row>
    <row r="160" spans="5:15" ht="12.75" x14ac:dyDescent="0.2">
      <c r="E160" s="117"/>
      <c r="F160" s="117"/>
      <c r="O160" s="58"/>
    </row>
    <row r="161" spans="5:15" ht="12.75" x14ac:dyDescent="0.2">
      <c r="E161" s="117"/>
      <c r="F161" s="117"/>
      <c r="O161" s="58"/>
    </row>
    <row r="162" spans="5:15" ht="12.75" x14ac:dyDescent="0.2">
      <c r="E162" s="117"/>
      <c r="F162" s="117"/>
      <c r="O162" s="58"/>
    </row>
    <row r="163" spans="5:15" ht="12.75" x14ac:dyDescent="0.2">
      <c r="E163" s="117"/>
      <c r="F163" s="117"/>
      <c r="O163" s="58"/>
    </row>
    <row r="164" spans="5:15" ht="12.75" x14ac:dyDescent="0.2">
      <c r="E164" s="117"/>
      <c r="F164" s="117"/>
      <c r="O164" s="58"/>
    </row>
    <row r="165" spans="5:15" ht="12.75" x14ac:dyDescent="0.2">
      <c r="E165" s="117"/>
      <c r="F165" s="117"/>
      <c r="O165" s="58"/>
    </row>
    <row r="166" spans="5:15" ht="12.75" x14ac:dyDescent="0.2">
      <c r="E166" s="117"/>
      <c r="F166" s="117"/>
      <c r="O166" s="58"/>
    </row>
    <row r="167" spans="5:15" ht="12.75" x14ac:dyDescent="0.2">
      <c r="E167" s="117"/>
      <c r="F167" s="117"/>
      <c r="O167" s="58"/>
    </row>
    <row r="168" spans="5:15" ht="12.75" x14ac:dyDescent="0.2">
      <c r="E168" s="117"/>
      <c r="F168" s="117"/>
      <c r="O168" s="58"/>
    </row>
    <row r="169" spans="5:15" ht="12.75" x14ac:dyDescent="0.2">
      <c r="E169" s="117"/>
      <c r="F169" s="117"/>
      <c r="O169" s="58"/>
    </row>
    <row r="170" spans="5:15" ht="12.75" x14ac:dyDescent="0.2">
      <c r="E170" s="117"/>
      <c r="F170" s="117"/>
      <c r="O170" s="58"/>
    </row>
    <row r="171" spans="5:15" ht="12.75" x14ac:dyDescent="0.2">
      <c r="E171" s="117"/>
      <c r="F171" s="117"/>
      <c r="O171" s="58"/>
    </row>
    <row r="172" spans="5:15" ht="12.75" x14ac:dyDescent="0.2">
      <c r="E172" s="117"/>
      <c r="F172" s="117"/>
      <c r="O172" s="58"/>
    </row>
    <row r="173" spans="5:15" ht="12.75" x14ac:dyDescent="0.2">
      <c r="E173" s="117"/>
      <c r="F173" s="117"/>
      <c r="O173" s="58"/>
    </row>
    <row r="174" spans="5:15" ht="12.75" x14ac:dyDescent="0.2">
      <c r="E174" s="117"/>
      <c r="F174" s="117"/>
      <c r="O174" s="58"/>
    </row>
    <row r="175" spans="5:15" ht="12.75" x14ac:dyDescent="0.2">
      <c r="E175" s="117"/>
      <c r="F175" s="117"/>
      <c r="O175" s="58"/>
    </row>
    <row r="176" spans="5:15" ht="12.75" x14ac:dyDescent="0.2">
      <c r="E176" s="117"/>
      <c r="F176" s="117"/>
      <c r="O176" s="58"/>
    </row>
    <row r="177" spans="5:15" ht="12.75" x14ac:dyDescent="0.2">
      <c r="E177" s="117"/>
      <c r="F177" s="117"/>
      <c r="O177" s="58"/>
    </row>
    <row r="178" spans="5:15" ht="12.75" x14ac:dyDescent="0.2">
      <c r="E178" s="117"/>
      <c r="F178" s="117"/>
      <c r="O178" s="58"/>
    </row>
    <row r="179" spans="5:15" ht="12.75" x14ac:dyDescent="0.2">
      <c r="E179" s="117"/>
      <c r="F179" s="117"/>
      <c r="O179" s="58"/>
    </row>
    <row r="180" spans="5:15" ht="12.75" x14ac:dyDescent="0.2">
      <c r="E180" s="117"/>
      <c r="F180" s="117"/>
      <c r="O180" s="58"/>
    </row>
    <row r="181" spans="5:15" ht="12.75" x14ac:dyDescent="0.2">
      <c r="E181" s="117"/>
      <c r="F181" s="117"/>
      <c r="O181" s="58"/>
    </row>
    <row r="182" spans="5:15" ht="12.75" x14ac:dyDescent="0.2">
      <c r="E182" s="117"/>
      <c r="F182" s="117"/>
      <c r="O182" s="58"/>
    </row>
    <row r="183" spans="5:15" ht="12.75" x14ac:dyDescent="0.2">
      <c r="E183" s="117"/>
      <c r="F183" s="117"/>
      <c r="O183" s="58"/>
    </row>
    <row r="184" spans="5:15" ht="12.75" x14ac:dyDescent="0.2">
      <c r="E184" s="117"/>
      <c r="F184" s="117"/>
      <c r="O184" s="58"/>
    </row>
    <row r="185" spans="5:15" ht="12.75" x14ac:dyDescent="0.2">
      <c r="E185" s="117"/>
      <c r="F185" s="117"/>
      <c r="O185" s="58"/>
    </row>
    <row r="186" spans="5:15" ht="12.75" x14ac:dyDescent="0.2">
      <c r="E186" s="117"/>
      <c r="F186" s="117"/>
      <c r="O186" s="58"/>
    </row>
    <row r="187" spans="5:15" ht="12.75" x14ac:dyDescent="0.2">
      <c r="E187" s="117"/>
      <c r="F187" s="117"/>
      <c r="O187" s="58"/>
    </row>
    <row r="188" spans="5:15" ht="12.75" x14ac:dyDescent="0.2">
      <c r="E188" s="117"/>
      <c r="F188" s="117"/>
      <c r="O188" s="58"/>
    </row>
    <row r="189" spans="5:15" ht="12.75" x14ac:dyDescent="0.2">
      <c r="E189" s="117"/>
      <c r="F189" s="117"/>
      <c r="O189" s="58"/>
    </row>
    <row r="190" spans="5:15" ht="12.75" x14ac:dyDescent="0.2">
      <c r="E190" s="117"/>
      <c r="F190" s="117"/>
      <c r="O190" s="58"/>
    </row>
    <row r="191" spans="5:15" ht="12.75" x14ac:dyDescent="0.2">
      <c r="E191" s="117"/>
      <c r="F191" s="117"/>
      <c r="O191" s="58"/>
    </row>
    <row r="192" spans="5:15" ht="12.75" x14ac:dyDescent="0.2">
      <c r="E192" s="117"/>
      <c r="F192" s="117"/>
      <c r="O192" s="58"/>
    </row>
    <row r="193" spans="5:15" ht="12.75" x14ac:dyDescent="0.2">
      <c r="E193" s="117"/>
      <c r="F193" s="117"/>
      <c r="O193" s="58"/>
    </row>
    <row r="194" spans="5:15" ht="12.75" x14ac:dyDescent="0.2">
      <c r="E194" s="117"/>
      <c r="F194" s="117"/>
      <c r="O194" s="58"/>
    </row>
    <row r="195" spans="5:15" ht="12.75" x14ac:dyDescent="0.2">
      <c r="E195" s="117"/>
      <c r="F195" s="117"/>
      <c r="O195" s="58"/>
    </row>
    <row r="196" spans="5:15" ht="12.75" x14ac:dyDescent="0.2">
      <c r="E196" s="117"/>
      <c r="F196" s="117"/>
      <c r="O196" s="58"/>
    </row>
    <row r="197" spans="5:15" ht="12.75" x14ac:dyDescent="0.2">
      <c r="E197" s="117"/>
      <c r="F197" s="117"/>
      <c r="O197" s="58"/>
    </row>
    <row r="198" spans="5:15" ht="12.75" x14ac:dyDescent="0.2">
      <c r="E198" s="117"/>
      <c r="F198" s="117"/>
      <c r="O198" s="58"/>
    </row>
    <row r="199" spans="5:15" ht="12.75" x14ac:dyDescent="0.2">
      <c r="E199" s="117"/>
      <c r="F199" s="117"/>
      <c r="O199" s="58"/>
    </row>
    <row r="200" spans="5:15" ht="12.75" x14ac:dyDescent="0.2">
      <c r="E200" s="117"/>
      <c r="F200" s="117"/>
      <c r="O200" s="58"/>
    </row>
    <row r="201" spans="5:15" ht="12.75" x14ac:dyDescent="0.2">
      <c r="E201" s="117"/>
      <c r="F201" s="117"/>
      <c r="O201" s="58"/>
    </row>
    <row r="202" spans="5:15" ht="12.75" x14ac:dyDescent="0.2">
      <c r="E202" s="117"/>
      <c r="F202" s="117"/>
      <c r="O202" s="58"/>
    </row>
    <row r="203" spans="5:15" ht="12.75" x14ac:dyDescent="0.2">
      <c r="E203" s="117"/>
      <c r="F203" s="117"/>
      <c r="O203" s="58"/>
    </row>
    <row r="204" spans="5:15" ht="12.75" x14ac:dyDescent="0.2">
      <c r="E204" s="117"/>
      <c r="F204" s="117"/>
      <c r="O204" s="58"/>
    </row>
    <row r="205" spans="5:15" ht="12.75" x14ac:dyDescent="0.2">
      <c r="E205" s="117"/>
      <c r="F205" s="117"/>
      <c r="O205" s="58"/>
    </row>
    <row r="206" spans="5:15" ht="12.75" x14ac:dyDescent="0.2">
      <c r="E206" s="117"/>
      <c r="F206" s="117"/>
      <c r="O206" s="58"/>
    </row>
    <row r="207" spans="5:15" ht="12.75" x14ac:dyDescent="0.2">
      <c r="E207" s="117"/>
      <c r="F207" s="117"/>
      <c r="O207" s="58"/>
    </row>
    <row r="208" spans="5:15" ht="12.75" x14ac:dyDescent="0.2">
      <c r="E208" s="117"/>
      <c r="F208" s="117"/>
      <c r="O208" s="58"/>
    </row>
    <row r="209" spans="5:15" ht="12.75" x14ac:dyDescent="0.2">
      <c r="E209" s="117"/>
      <c r="F209" s="117"/>
      <c r="O209" s="58"/>
    </row>
    <row r="210" spans="5:15" ht="12.75" x14ac:dyDescent="0.2">
      <c r="E210" s="117"/>
      <c r="F210" s="117"/>
      <c r="O210" s="58"/>
    </row>
    <row r="211" spans="5:15" ht="12.75" x14ac:dyDescent="0.2">
      <c r="E211" s="117"/>
      <c r="F211" s="117"/>
      <c r="O211" s="58"/>
    </row>
    <row r="212" spans="5:15" ht="12.75" x14ac:dyDescent="0.2">
      <c r="E212" s="117"/>
      <c r="F212" s="117"/>
      <c r="O212" s="58"/>
    </row>
    <row r="213" spans="5:15" ht="12.75" x14ac:dyDescent="0.2">
      <c r="E213" s="117"/>
      <c r="F213" s="117"/>
      <c r="O213" s="58"/>
    </row>
    <row r="214" spans="5:15" ht="12.75" x14ac:dyDescent="0.2">
      <c r="E214" s="117"/>
      <c r="F214" s="117"/>
      <c r="O214" s="58"/>
    </row>
    <row r="215" spans="5:15" ht="12.75" x14ac:dyDescent="0.2">
      <c r="E215" s="117"/>
      <c r="F215" s="117"/>
      <c r="O215" s="58"/>
    </row>
    <row r="216" spans="5:15" ht="12.75" x14ac:dyDescent="0.2">
      <c r="E216" s="117"/>
      <c r="F216" s="117"/>
      <c r="O216" s="58"/>
    </row>
    <row r="217" spans="5:15" ht="12.75" x14ac:dyDescent="0.2">
      <c r="E217" s="117"/>
      <c r="F217" s="117"/>
      <c r="O217" s="58"/>
    </row>
    <row r="218" spans="5:15" ht="12.75" x14ac:dyDescent="0.2">
      <c r="E218" s="117"/>
      <c r="F218" s="117"/>
      <c r="O218" s="58"/>
    </row>
    <row r="219" spans="5:15" ht="12.75" x14ac:dyDescent="0.2">
      <c r="E219" s="117"/>
      <c r="F219" s="117"/>
      <c r="O219" s="58"/>
    </row>
    <row r="220" spans="5:15" ht="12.75" x14ac:dyDescent="0.2">
      <c r="E220" s="117"/>
      <c r="F220" s="117"/>
      <c r="O220" s="58"/>
    </row>
    <row r="221" spans="5:15" ht="12.75" x14ac:dyDescent="0.2">
      <c r="E221" s="117"/>
      <c r="F221" s="117"/>
      <c r="O221" s="58"/>
    </row>
    <row r="222" spans="5:15" ht="12.75" x14ac:dyDescent="0.2">
      <c r="E222" s="117"/>
      <c r="F222" s="117"/>
      <c r="O222" s="58"/>
    </row>
    <row r="223" spans="5:15" ht="12.75" x14ac:dyDescent="0.2">
      <c r="E223" s="117"/>
      <c r="F223" s="117"/>
      <c r="O223" s="58"/>
    </row>
    <row r="224" spans="5:15" ht="12.75" x14ac:dyDescent="0.2">
      <c r="E224" s="117"/>
      <c r="F224" s="117"/>
      <c r="O224" s="58"/>
    </row>
    <row r="225" spans="5:15" ht="12.75" x14ac:dyDescent="0.2">
      <c r="E225" s="117"/>
      <c r="F225" s="117"/>
      <c r="O225" s="58"/>
    </row>
    <row r="226" spans="5:15" ht="12.75" x14ac:dyDescent="0.2">
      <c r="E226" s="117"/>
      <c r="F226" s="117"/>
      <c r="O226" s="58"/>
    </row>
    <row r="227" spans="5:15" ht="12.75" x14ac:dyDescent="0.2">
      <c r="E227" s="117"/>
      <c r="F227" s="117"/>
      <c r="O227" s="58"/>
    </row>
    <row r="228" spans="5:15" ht="12.75" x14ac:dyDescent="0.2">
      <c r="E228" s="117"/>
      <c r="F228" s="117"/>
      <c r="O228" s="58"/>
    </row>
    <row r="229" spans="5:15" ht="12.75" x14ac:dyDescent="0.2">
      <c r="E229" s="117"/>
      <c r="F229" s="117"/>
      <c r="O229" s="58"/>
    </row>
    <row r="230" spans="5:15" ht="12.75" x14ac:dyDescent="0.2">
      <c r="E230" s="117"/>
      <c r="F230" s="117"/>
      <c r="O230" s="58"/>
    </row>
    <row r="231" spans="5:15" ht="12.75" x14ac:dyDescent="0.2">
      <c r="E231" s="117"/>
      <c r="F231" s="117"/>
      <c r="O231" s="58"/>
    </row>
    <row r="232" spans="5:15" ht="12.75" x14ac:dyDescent="0.2">
      <c r="E232" s="117"/>
      <c r="F232" s="117"/>
      <c r="O232" s="58"/>
    </row>
    <row r="233" spans="5:15" ht="12.75" x14ac:dyDescent="0.2">
      <c r="E233" s="117"/>
      <c r="F233" s="117"/>
      <c r="O233" s="58"/>
    </row>
    <row r="234" spans="5:15" ht="12.75" x14ac:dyDescent="0.2">
      <c r="E234" s="117"/>
      <c r="F234" s="117"/>
      <c r="O234" s="58"/>
    </row>
    <row r="235" spans="5:15" ht="12.75" x14ac:dyDescent="0.2">
      <c r="E235" s="117"/>
      <c r="F235" s="117"/>
      <c r="O235" s="58"/>
    </row>
    <row r="236" spans="5:15" ht="12.75" x14ac:dyDescent="0.2">
      <c r="E236" s="117"/>
      <c r="F236" s="117"/>
      <c r="O236" s="58"/>
    </row>
    <row r="237" spans="5:15" ht="12.75" x14ac:dyDescent="0.2">
      <c r="E237" s="117"/>
      <c r="F237" s="117"/>
      <c r="O237" s="58"/>
    </row>
    <row r="238" spans="5:15" ht="12.75" x14ac:dyDescent="0.2">
      <c r="E238" s="117"/>
      <c r="F238" s="117"/>
      <c r="O238" s="58"/>
    </row>
    <row r="239" spans="5:15" ht="12.75" x14ac:dyDescent="0.2">
      <c r="E239" s="117"/>
      <c r="F239" s="117"/>
      <c r="O239" s="58"/>
    </row>
    <row r="240" spans="5:15" ht="12.75" x14ac:dyDescent="0.2">
      <c r="E240" s="117"/>
      <c r="F240" s="117"/>
      <c r="O240" s="58"/>
    </row>
    <row r="241" spans="5:15" ht="12.75" x14ac:dyDescent="0.2">
      <c r="E241" s="117"/>
      <c r="F241" s="117"/>
      <c r="O241" s="58"/>
    </row>
    <row r="242" spans="5:15" ht="12.75" x14ac:dyDescent="0.2">
      <c r="E242" s="117"/>
      <c r="F242" s="117"/>
      <c r="O242" s="58"/>
    </row>
    <row r="243" spans="5:15" ht="12.75" x14ac:dyDescent="0.2">
      <c r="E243" s="117"/>
      <c r="F243" s="117"/>
      <c r="O243" s="58"/>
    </row>
    <row r="244" spans="5:15" ht="12.75" x14ac:dyDescent="0.2">
      <c r="E244" s="117"/>
      <c r="F244" s="117"/>
      <c r="O244" s="58"/>
    </row>
    <row r="245" spans="5:15" ht="12.75" x14ac:dyDescent="0.2">
      <c r="E245" s="117"/>
      <c r="F245" s="117"/>
      <c r="O245" s="58"/>
    </row>
    <row r="246" spans="5:15" ht="12.75" x14ac:dyDescent="0.2">
      <c r="E246" s="117"/>
      <c r="F246" s="117"/>
      <c r="O246" s="58"/>
    </row>
    <row r="247" spans="5:15" ht="12.75" x14ac:dyDescent="0.2">
      <c r="E247" s="117"/>
      <c r="F247" s="117"/>
      <c r="O247" s="58"/>
    </row>
    <row r="248" spans="5:15" ht="12.75" x14ac:dyDescent="0.2">
      <c r="E248" s="117"/>
      <c r="F248" s="117"/>
      <c r="O248" s="58"/>
    </row>
    <row r="249" spans="5:15" ht="12.75" x14ac:dyDescent="0.2">
      <c r="E249" s="117"/>
      <c r="F249" s="117"/>
      <c r="O249" s="58"/>
    </row>
    <row r="250" spans="5:15" ht="12.75" x14ac:dyDescent="0.2">
      <c r="E250" s="117"/>
      <c r="F250" s="117"/>
      <c r="O250" s="58"/>
    </row>
    <row r="251" spans="5:15" ht="12.75" x14ac:dyDescent="0.2">
      <c r="E251" s="117"/>
      <c r="F251" s="117"/>
      <c r="O251" s="58"/>
    </row>
    <row r="252" spans="5:15" ht="12.75" x14ac:dyDescent="0.2">
      <c r="E252" s="117"/>
      <c r="F252" s="117"/>
      <c r="O252" s="58"/>
    </row>
    <row r="253" spans="5:15" ht="12.75" x14ac:dyDescent="0.2">
      <c r="E253" s="117"/>
      <c r="F253" s="117"/>
      <c r="O253" s="58"/>
    </row>
    <row r="254" spans="5:15" ht="12.75" x14ac:dyDescent="0.2">
      <c r="E254" s="117"/>
      <c r="F254" s="117"/>
      <c r="O254" s="58"/>
    </row>
    <row r="255" spans="5:15" ht="12.75" x14ac:dyDescent="0.2">
      <c r="E255" s="117"/>
      <c r="F255" s="117"/>
      <c r="O255" s="58"/>
    </row>
    <row r="256" spans="5:15" ht="12.75" x14ac:dyDescent="0.2">
      <c r="E256" s="117"/>
      <c r="F256" s="117"/>
      <c r="O256" s="58"/>
    </row>
    <row r="257" spans="5:15" ht="12.75" x14ac:dyDescent="0.2">
      <c r="E257" s="117"/>
      <c r="F257" s="117"/>
      <c r="O257" s="58"/>
    </row>
    <row r="258" spans="5:15" ht="12.75" x14ac:dyDescent="0.2">
      <c r="E258" s="117"/>
      <c r="F258" s="117"/>
      <c r="O258" s="58"/>
    </row>
    <row r="259" spans="5:15" ht="12.75" x14ac:dyDescent="0.2">
      <c r="E259" s="117"/>
      <c r="F259" s="117"/>
      <c r="O259" s="58"/>
    </row>
    <row r="260" spans="5:15" ht="12.75" x14ac:dyDescent="0.2">
      <c r="E260" s="117"/>
      <c r="F260" s="117"/>
      <c r="O260" s="58"/>
    </row>
    <row r="261" spans="5:15" ht="12.75" x14ac:dyDescent="0.2">
      <c r="E261" s="117"/>
      <c r="F261" s="117"/>
      <c r="O261" s="58"/>
    </row>
    <row r="262" spans="5:15" ht="12.75" x14ac:dyDescent="0.2">
      <c r="E262" s="117"/>
      <c r="F262" s="117"/>
      <c r="O262" s="58"/>
    </row>
    <row r="263" spans="5:15" ht="12.75" x14ac:dyDescent="0.2">
      <c r="E263" s="117"/>
      <c r="F263" s="117"/>
      <c r="O263" s="58"/>
    </row>
    <row r="264" spans="5:15" ht="12.75" x14ac:dyDescent="0.2">
      <c r="E264" s="117"/>
      <c r="F264" s="117"/>
      <c r="O264" s="58"/>
    </row>
    <row r="265" spans="5:15" ht="12.75" x14ac:dyDescent="0.2">
      <c r="E265" s="117"/>
      <c r="F265" s="117"/>
      <c r="O265" s="58"/>
    </row>
    <row r="266" spans="5:15" ht="12.75" x14ac:dyDescent="0.2">
      <c r="E266" s="117"/>
      <c r="F266" s="117"/>
      <c r="O266" s="58"/>
    </row>
    <row r="267" spans="5:15" ht="12.75" x14ac:dyDescent="0.2">
      <c r="E267" s="117"/>
      <c r="F267" s="117"/>
      <c r="O267" s="58"/>
    </row>
    <row r="268" spans="5:15" ht="12.75" x14ac:dyDescent="0.2">
      <c r="E268" s="117"/>
      <c r="F268" s="117"/>
      <c r="O268" s="58"/>
    </row>
    <row r="269" spans="5:15" ht="12.75" x14ac:dyDescent="0.2">
      <c r="E269" s="117"/>
      <c r="F269" s="117"/>
      <c r="O269" s="58"/>
    </row>
    <row r="270" spans="5:15" ht="12.75" x14ac:dyDescent="0.2">
      <c r="E270" s="117"/>
      <c r="F270" s="117"/>
      <c r="O270" s="58"/>
    </row>
    <row r="271" spans="5:15" ht="12.75" x14ac:dyDescent="0.2">
      <c r="E271" s="117"/>
      <c r="F271" s="117"/>
      <c r="O271" s="58"/>
    </row>
    <row r="272" spans="5:15" ht="12.75" x14ac:dyDescent="0.2">
      <c r="E272" s="117"/>
      <c r="F272" s="117"/>
      <c r="O272" s="58"/>
    </row>
    <row r="273" spans="5:15" ht="12.75" x14ac:dyDescent="0.2">
      <c r="E273" s="117"/>
      <c r="F273" s="117"/>
      <c r="O273" s="58"/>
    </row>
    <row r="274" spans="5:15" ht="12.75" x14ac:dyDescent="0.2">
      <c r="E274" s="117"/>
      <c r="F274" s="117"/>
      <c r="O274" s="58"/>
    </row>
    <row r="275" spans="5:15" ht="12.75" x14ac:dyDescent="0.2">
      <c r="E275" s="117"/>
      <c r="F275" s="117"/>
      <c r="O275" s="58"/>
    </row>
    <row r="276" spans="5:15" ht="12.75" x14ac:dyDescent="0.2">
      <c r="E276" s="117"/>
      <c r="F276" s="117"/>
      <c r="O276" s="58"/>
    </row>
    <row r="277" spans="5:15" ht="12.75" x14ac:dyDescent="0.2">
      <c r="E277" s="117"/>
      <c r="F277" s="117"/>
      <c r="O277" s="58"/>
    </row>
    <row r="278" spans="5:15" ht="12.75" x14ac:dyDescent="0.2">
      <c r="E278" s="117"/>
      <c r="F278" s="117"/>
      <c r="O278" s="58"/>
    </row>
    <row r="279" spans="5:15" ht="12.75" x14ac:dyDescent="0.2">
      <c r="E279" s="117"/>
      <c r="F279" s="117"/>
      <c r="O279" s="58"/>
    </row>
    <row r="280" spans="5:15" ht="12.75" x14ac:dyDescent="0.2">
      <c r="E280" s="117"/>
      <c r="F280" s="117"/>
      <c r="O280" s="58"/>
    </row>
    <row r="281" spans="5:15" ht="12.75" x14ac:dyDescent="0.2">
      <c r="E281" s="117"/>
      <c r="F281" s="117"/>
      <c r="O281" s="58"/>
    </row>
    <row r="282" spans="5:15" ht="12.75" x14ac:dyDescent="0.2">
      <c r="E282" s="117"/>
      <c r="F282" s="117"/>
      <c r="O282" s="58"/>
    </row>
    <row r="283" spans="5:15" ht="12.75" x14ac:dyDescent="0.2">
      <c r="E283" s="117"/>
      <c r="F283" s="117"/>
      <c r="O283" s="58"/>
    </row>
    <row r="284" spans="5:15" ht="12.75" x14ac:dyDescent="0.2">
      <c r="E284" s="117"/>
      <c r="F284" s="117"/>
      <c r="O284" s="58"/>
    </row>
    <row r="285" spans="5:15" ht="12.75" x14ac:dyDescent="0.2">
      <c r="E285" s="117"/>
      <c r="F285" s="117"/>
      <c r="O285" s="58"/>
    </row>
    <row r="286" spans="5:15" ht="12.75" x14ac:dyDescent="0.2">
      <c r="E286" s="117"/>
      <c r="F286" s="117"/>
      <c r="O286" s="58"/>
    </row>
    <row r="287" spans="5:15" ht="12.75" x14ac:dyDescent="0.2">
      <c r="E287" s="117"/>
      <c r="F287" s="117"/>
      <c r="O287" s="58"/>
    </row>
    <row r="288" spans="5:15" ht="12.75" x14ac:dyDescent="0.2">
      <c r="E288" s="117"/>
      <c r="F288" s="117"/>
      <c r="O288" s="58"/>
    </row>
    <row r="289" spans="5:15" ht="12.75" x14ac:dyDescent="0.2">
      <c r="E289" s="117"/>
      <c r="F289" s="117"/>
      <c r="O289" s="58"/>
    </row>
    <row r="290" spans="5:15" ht="12.75" x14ac:dyDescent="0.2">
      <c r="E290" s="117"/>
      <c r="F290" s="117"/>
      <c r="O290" s="58"/>
    </row>
    <row r="291" spans="5:15" ht="12.75" x14ac:dyDescent="0.2">
      <c r="E291" s="117"/>
      <c r="F291" s="117"/>
      <c r="O291" s="58"/>
    </row>
    <row r="292" spans="5:15" ht="12.75" x14ac:dyDescent="0.2">
      <c r="E292" s="117"/>
      <c r="F292" s="117"/>
      <c r="O292" s="58"/>
    </row>
    <row r="293" spans="5:15" ht="12.75" x14ac:dyDescent="0.2">
      <c r="E293" s="117"/>
      <c r="F293" s="117"/>
      <c r="O293" s="58"/>
    </row>
    <row r="294" spans="5:15" ht="12.75" x14ac:dyDescent="0.2">
      <c r="E294" s="117"/>
      <c r="F294" s="117"/>
      <c r="O294" s="58"/>
    </row>
    <row r="295" spans="5:15" ht="12.75" x14ac:dyDescent="0.2">
      <c r="E295" s="117"/>
      <c r="F295" s="117"/>
      <c r="O295" s="58"/>
    </row>
    <row r="296" spans="5:15" ht="12.75" x14ac:dyDescent="0.2">
      <c r="E296" s="117"/>
      <c r="F296" s="117"/>
      <c r="O296" s="58"/>
    </row>
    <row r="297" spans="5:15" ht="12.75" x14ac:dyDescent="0.2">
      <c r="E297" s="117"/>
      <c r="F297" s="117"/>
      <c r="O297" s="58"/>
    </row>
    <row r="298" spans="5:15" ht="12.75" x14ac:dyDescent="0.2">
      <c r="E298" s="117"/>
      <c r="F298" s="117"/>
      <c r="O298" s="58"/>
    </row>
    <row r="299" spans="5:15" ht="12.75" x14ac:dyDescent="0.2">
      <c r="E299" s="117"/>
      <c r="F299" s="117"/>
      <c r="O299" s="58"/>
    </row>
    <row r="300" spans="5:15" ht="12.75" x14ac:dyDescent="0.2">
      <c r="E300" s="117"/>
      <c r="F300" s="117"/>
      <c r="O300" s="58"/>
    </row>
    <row r="301" spans="5:15" ht="12.75" x14ac:dyDescent="0.2">
      <c r="E301" s="117"/>
      <c r="F301" s="117"/>
      <c r="O301" s="58"/>
    </row>
    <row r="302" spans="5:15" ht="12.75" x14ac:dyDescent="0.2">
      <c r="E302" s="117"/>
      <c r="F302" s="117"/>
      <c r="O302" s="58"/>
    </row>
    <row r="303" spans="5:15" ht="12.75" x14ac:dyDescent="0.2">
      <c r="E303" s="117"/>
      <c r="F303" s="117"/>
      <c r="O303" s="58"/>
    </row>
    <row r="304" spans="5:15" ht="12.75" x14ac:dyDescent="0.2">
      <c r="E304" s="117"/>
      <c r="F304" s="117"/>
      <c r="O304" s="58"/>
    </row>
    <row r="305" spans="5:15" ht="12.75" x14ac:dyDescent="0.2">
      <c r="E305" s="117"/>
      <c r="F305" s="117"/>
      <c r="O305" s="58"/>
    </row>
    <row r="306" spans="5:15" ht="12.75" x14ac:dyDescent="0.2">
      <c r="E306" s="117"/>
      <c r="F306" s="117"/>
      <c r="O306" s="58"/>
    </row>
    <row r="307" spans="5:15" ht="12.75" x14ac:dyDescent="0.2">
      <c r="E307" s="117"/>
      <c r="F307" s="117"/>
      <c r="O307" s="58"/>
    </row>
    <row r="308" spans="5:15" ht="12.75" x14ac:dyDescent="0.2">
      <c r="E308" s="117"/>
      <c r="F308" s="117"/>
      <c r="O308" s="58"/>
    </row>
    <row r="309" spans="5:15" ht="12.75" x14ac:dyDescent="0.2">
      <c r="E309" s="117"/>
      <c r="F309" s="117"/>
      <c r="O309" s="58"/>
    </row>
    <row r="310" spans="5:15" ht="12.75" x14ac:dyDescent="0.2">
      <c r="E310" s="117"/>
      <c r="F310" s="117"/>
      <c r="O310" s="58"/>
    </row>
    <row r="311" spans="5:15" ht="12.75" x14ac:dyDescent="0.2">
      <c r="E311" s="117"/>
      <c r="F311" s="117"/>
      <c r="O311" s="58"/>
    </row>
    <row r="312" spans="5:15" ht="12.75" x14ac:dyDescent="0.2">
      <c r="E312" s="117"/>
      <c r="F312" s="117"/>
      <c r="O312" s="58"/>
    </row>
    <row r="313" spans="5:15" ht="12.75" x14ac:dyDescent="0.2">
      <c r="E313" s="117"/>
      <c r="F313" s="117"/>
      <c r="O313" s="58"/>
    </row>
    <row r="314" spans="5:15" ht="12.75" x14ac:dyDescent="0.2">
      <c r="E314" s="117"/>
      <c r="F314" s="117"/>
      <c r="O314" s="58"/>
    </row>
    <row r="315" spans="5:15" ht="12.75" x14ac:dyDescent="0.2">
      <c r="E315" s="117"/>
      <c r="F315" s="117"/>
      <c r="O315" s="58"/>
    </row>
    <row r="316" spans="5:15" ht="12.75" x14ac:dyDescent="0.2">
      <c r="E316" s="117"/>
      <c r="F316" s="117"/>
      <c r="O316" s="58"/>
    </row>
    <row r="317" spans="5:15" ht="12.75" x14ac:dyDescent="0.2">
      <c r="E317" s="117"/>
      <c r="F317" s="117"/>
      <c r="O317" s="58"/>
    </row>
    <row r="318" spans="5:15" ht="12.75" x14ac:dyDescent="0.2">
      <c r="E318" s="117"/>
      <c r="F318" s="117"/>
      <c r="O318" s="58"/>
    </row>
    <row r="319" spans="5:15" ht="12.75" x14ac:dyDescent="0.2">
      <c r="E319" s="117"/>
      <c r="F319" s="117"/>
      <c r="O319" s="58"/>
    </row>
    <row r="320" spans="5:15" ht="12.75" x14ac:dyDescent="0.2">
      <c r="E320" s="117"/>
      <c r="F320" s="117"/>
      <c r="O320" s="58"/>
    </row>
    <row r="321" spans="5:15" ht="12.75" x14ac:dyDescent="0.2">
      <c r="E321" s="117"/>
      <c r="F321" s="117"/>
      <c r="O321" s="58"/>
    </row>
    <row r="322" spans="5:15" ht="12.75" x14ac:dyDescent="0.2">
      <c r="E322" s="117"/>
      <c r="F322" s="117"/>
      <c r="O322" s="58"/>
    </row>
    <row r="323" spans="5:15" ht="12.75" x14ac:dyDescent="0.2">
      <c r="E323" s="117"/>
      <c r="F323" s="117"/>
      <c r="O323" s="58"/>
    </row>
    <row r="324" spans="5:15" ht="12.75" x14ac:dyDescent="0.2">
      <c r="E324" s="117"/>
      <c r="F324" s="117"/>
      <c r="O324" s="58"/>
    </row>
    <row r="325" spans="5:15" ht="12.75" x14ac:dyDescent="0.2">
      <c r="E325" s="117"/>
      <c r="F325" s="117"/>
      <c r="O325" s="58"/>
    </row>
    <row r="326" spans="5:15" ht="12.75" x14ac:dyDescent="0.2">
      <c r="E326" s="117"/>
      <c r="F326" s="117"/>
      <c r="O326" s="58"/>
    </row>
    <row r="327" spans="5:15" ht="12.75" x14ac:dyDescent="0.2">
      <c r="E327" s="117"/>
      <c r="F327" s="117"/>
      <c r="O327" s="58"/>
    </row>
    <row r="328" spans="5:15" ht="12.75" x14ac:dyDescent="0.2">
      <c r="E328" s="117"/>
      <c r="F328" s="117"/>
      <c r="O328" s="58"/>
    </row>
    <row r="329" spans="5:15" ht="12.75" x14ac:dyDescent="0.2">
      <c r="E329" s="117"/>
      <c r="F329" s="117"/>
      <c r="O329" s="58"/>
    </row>
    <row r="330" spans="5:15" ht="12.75" x14ac:dyDescent="0.2">
      <c r="E330" s="117"/>
      <c r="F330" s="117"/>
      <c r="O330" s="58"/>
    </row>
    <row r="331" spans="5:15" ht="12.75" x14ac:dyDescent="0.2">
      <c r="E331" s="117"/>
      <c r="F331" s="117"/>
      <c r="O331" s="58"/>
    </row>
    <row r="332" spans="5:15" ht="12.75" x14ac:dyDescent="0.2">
      <c r="E332" s="117"/>
      <c r="F332" s="117"/>
      <c r="O332" s="58"/>
    </row>
    <row r="333" spans="5:15" ht="12.75" x14ac:dyDescent="0.2">
      <c r="E333" s="117"/>
      <c r="F333" s="117"/>
      <c r="O333" s="58"/>
    </row>
    <row r="334" spans="5:15" ht="12.75" x14ac:dyDescent="0.2">
      <c r="E334" s="117"/>
      <c r="F334" s="117"/>
      <c r="O334" s="58"/>
    </row>
    <row r="335" spans="5:15" ht="12.75" x14ac:dyDescent="0.2">
      <c r="E335" s="117"/>
      <c r="F335" s="117"/>
      <c r="O335" s="58"/>
    </row>
    <row r="336" spans="5:15" ht="12.75" x14ac:dyDescent="0.2">
      <c r="E336" s="117"/>
      <c r="F336" s="117"/>
      <c r="O336" s="58"/>
    </row>
    <row r="337" spans="5:15" ht="12.75" x14ac:dyDescent="0.2">
      <c r="E337" s="117"/>
      <c r="F337" s="117"/>
      <c r="O337" s="58"/>
    </row>
    <row r="338" spans="5:15" ht="12.75" x14ac:dyDescent="0.2">
      <c r="E338" s="117"/>
      <c r="F338" s="117"/>
      <c r="O338" s="58"/>
    </row>
    <row r="339" spans="5:15" ht="12.75" x14ac:dyDescent="0.2">
      <c r="E339" s="117"/>
      <c r="F339" s="117"/>
      <c r="O339" s="58"/>
    </row>
    <row r="340" spans="5:15" ht="12.75" x14ac:dyDescent="0.2">
      <c r="E340" s="117"/>
      <c r="F340" s="117"/>
      <c r="O340" s="58"/>
    </row>
    <row r="341" spans="5:15" ht="12.75" x14ac:dyDescent="0.2">
      <c r="E341" s="117"/>
      <c r="F341" s="117"/>
      <c r="O341" s="58"/>
    </row>
    <row r="342" spans="5:15" ht="12.75" x14ac:dyDescent="0.2">
      <c r="E342" s="117"/>
      <c r="F342" s="117"/>
      <c r="O342" s="58"/>
    </row>
    <row r="343" spans="5:15" ht="12.75" x14ac:dyDescent="0.2">
      <c r="E343" s="117"/>
      <c r="F343" s="117"/>
      <c r="O343" s="58"/>
    </row>
    <row r="344" spans="5:15" ht="12.75" x14ac:dyDescent="0.2">
      <c r="E344" s="117"/>
      <c r="F344" s="117"/>
      <c r="O344" s="58"/>
    </row>
    <row r="345" spans="5:15" ht="12.75" x14ac:dyDescent="0.2">
      <c r="E345" s="117"/>
      <c r="F345" s="117"/>
      <c r="O345" s="58"/>
    </row>
    <row r="346" spans="5:15" ht="12.75" x14ac:dyDescent="0.2">
      <c r="E346" s="117"/>
      <c r="F346" s="117"/>
      <c r="O346" s="58"/>
    </row>
    <row r="347" spans="5:15" ht="12.75" x14ac:dyDescent="0.2">
      <c r="E347" s="117"/>
      <c r="F347" s="117"/>
      <c r="O347" s="58"/>
    </row>
    <row r="348" spans="5:15" ht="12.75" x14ac:dyDescent="0.2">
      <c r="E348" s="117"/>
      <c r="F348" s="117"/>
      <c r="O348" s="58"/>
    </row>
    <row r="349" spans="5:15" ht="12.75" x14ac:dyDescent="0.2">
      <c r="E349" s="117"/>
      <c r="F349" s="117"/>
      <c r="O349" s="58"/>
    </row>
    <row r="350" spans="5:15" ht="12.75" x14ac:dyDescent="0.2">
      <c r="E350" s="117"/>
      <c r="F350" s="117"/>
      <c r="O350" s="58"/>
    </row>
    <row r="351" spans="5:15" ht="12.75" x14ac:dyDescent="0.2">
      <c r="E351" s="117"/>
      <c r="F351" s="117"/>
      <c r="O351" s="58"/>
    </row>
    <row r="352" spans="5:15" ht="12.75" x14ac:dyDescent="0.2">
      <c r="E352" s="117"/>
      <c r="F352" s="117"/>
      <c r="O352" s="58"/>
    </row>
    <row r="353" spans="5:15" ht="12.75" x14ac:dyDescent="0.2">
      <c r="E353" s="117"/>
      <c r="F353" s="117"/>
      <c r="O353" s="58"/>
    </row>
    <row r="354" spans="5:15" ht="12.75" x14ac:dyDescent="0.2">
      <c r="E354" s="117"/>
      <c r="F354" s="117"/>
      <c r="O354" s="58"/>
    </row>
    <row r="355" spans="5:15" ht="12.75" x14ac:dyDescent="0.2">
      <c r="E355" s="117"/>
      <c r="F355" s="117"/>
      <c r="O355" s="58"/>
    </row>
    <row r="356" spans="5:15" ht="12.75" x14ac:dyDescent="0.2">
      <c r="E356" s="117"/>
      <c r="F356" s="117"/>
      <c r="O356" s="58"/>
    </row>
    <row r="357" spans="5:15" ht="12.75" x14ac:dyDescent="0.2">
      <c r="E357" s="117"/>
      <c r="F357" s="117"/>
      <c r="O357" s="58"/>
    </row>
    <row r="358" spans="5:15" ht="12.75" x14ac:dyDescent="0.2">
      <c r="E358" s="117"/>
      <c r="F358" s="117"/>
      <c r="O358" s="58"/>
    </row>
    <row r="359" spans="5:15" ht="12.75" x14ac:dyDescent="0.2">
      <c r="E359" s="117"/>
      <c r="F359" s="117"/>
      <c r="O359" s="58"/>
    </row>
    <row r="360" spans="5:15" ht="12.75" x14ac:dyDescent="0.2">
      <c r="E360" s="117"/>
      <c r="F360" s="117"/>
      <c r="O360" s="58"/>
    </row>
    <row r="361" spans="5:15" ht="12.75" x14ac:dyDescent="0.2">
      <c r="E361" s="117"/>
      <c r="F361" s="117"/>
      <c r="O361" s="58"/>
    </row>
    <row r="362" spans="5:15" ht="12.75" x14ac:dyDescent="0.2">
      <c r="E362" s="117"/>
      <c r="F362" s="117"/>
      <c r="O362" s="58"/>
    </row>
    <row r="363" spans="5:15" ht="12.75" x14ac:dyDescent="0.2">
      <c r="E363" s="117"/>
      <c r="F363" s="117"/>
      <c r="O363" s="58"/>
    </row>
    <row r="364" spans="5:15" ht="12.75" x14ac:dyDescent="0.2">
      <c r="E364" s="117"/>
      <c r="F364" s="117"/>
      <c r="O364" s="58"/>
    </row>
    <row r="365" spans="5:15" ht="12.75" x14ac:dyDescent="0.2">
      <c r="E365" s="117"/>
      <c r="F365" s="117"/>
      <c r="O365" s="58"/>
    </row>
    <row r="366" spans="5:15" ht="12.75" x14ac:dyDescent="0.2">
      <c r="E366" s="117"/>
      <c r="F366" s="117"/>
      <c r="O366" s="58"/>
    </row>
    <row r="367" spans="5:15" ht="12.75" x14ac:dyDescent="0.2">
      <c r="E367" s="117"/>
      <c r="F367" s="117"/>
      <c r="O367" s="58"/>
    </row>
    <row r="368" spans="5:15" ht="12.75" x14ac:dyDescent="0.2">
      <c r="E368" s="117"/>
      <c r="F368" s="117"/>
      <c r="O368" s="58"/>
    </row>
    <row r="369" spans="5:15" ht="12.75" x14ac:dyDescent="0.2">
      <c r="E369" s="117"/>
      <c r="F369" s="117"/>
      <c r="O369" s="58"/>
    </row>
    <row r="370" spans="5:15" ht="12.75" x14ac:dyDescent="0.2">
      <c r="E370" s="117"/>
      <c r="F370" s="117"/>
      <c r="O370" s="58"/>
    </row>
    <row r="371" spans="5:15" ht="12.75" x14ac:dyDescent="0.2">
      <c r="E371" s="117"/>
      <c r="F371" s="117"/>
      <c r="O371" s="58"/>
    </row>
    <row r="372" spans="5:15" ht="12.75" x14ac:dyDescent="0.2">
      <c r="E372" s="117"/>
      <c r="F372" s="117"/>
      <c r="O372" s="58"/>
    </row>
    <row r="373" spans="5:15" ht="12.75" x14ac:dyDescent="0.2">
      <c r="E373" s="117"/>
      <c r="F373" s="117"/>
      <c r="O373" s="58"/>
    </row>
    <row r="374" spans="5:15" ht="12.75" x14ac:dyDescent="0.2">
      <c r="E374" s="117"/>
      <c r="F374" s="117"/>
      <c r="O374" s="58"/>
    </row>
    <row r="375" spans="5:15" ht="12.75" x14ac:dyDescent="0.2">
      <c r="E375" s="117"/>
      <c r="F375" s="117"/>
      <c r="O375" s="58"/>
    </row>
    <row r="376" spans="5:15" ht="12.75" x14ac:dyDescent="0.2">
      <c r="E376" s="117"/>
      <c r="F376" s="117"/>
      <c r="O376" s="58"/>
    </row>
    <row r="377" spans="5:15" ht="12.75" x14ac:dyDescent="0.2">
      <c r="E377" s="117"/>
      <c r="F377" s="117"/>
      <c r="O377" s="58"/>
    </row>
    <row r="378" spans="5:15" ht="12.75" x14ac:dyDescent="0.2">
      <c r="E378" s="117"/>
      <c r="F378" s="117"/>
      <c r="O378" s="58"/>
    </row>
    <row r="379" spans="5:15" ht="12.75" x14ac:dyDescent="0.2">
      <c r="E379" s="117"/>
      <c r="F379" s="117"/>
      <c r="O379" s="58"/>
    </row>
    <row r="380" spans="5:15" ht="12.75" x14ac:dyDescent="0.2">
      <c r="E380" s="117"/>
      <c r="F380" s="117"/>
      <c r="O380" s="58"/>
    </row>
    <row r="381" spans="5:15" ht="12.75" x14ac:dyDescent="0.2">
      <c r="E381" s="117"/>
      <c r="F381" s="117"/>
      <c r="O381" s="58"/>
    </row>
    <row r="382" spans="5:15" ht="12.75" x14ac:dyDescent="0.2">
      <c r="E382" s="117"/>
      <c r="F382" s="117"/>
      <c r="O382" s="58"/>
    </row>
    <row r="383" spans="5:15" ht="12.75" x14ac:dyDescent="0.2">
      <c r="E383" s="117"/>
      <c r="F383" s="117"/>
      <c r="O383" s="58"/>
    </row>
    <row r="384" spans="5:15" ht="12.75" x14ac:dyDescent="0.2">
      <c r="E384" s="117"/>
      <c r="F384" s="117"/>
      <c r="O384" s="58"/>
    </row>
    <row r="385" spans="5:15" ht="12.75" x14ac:dyDescent="0.2">
      <c r="E385" s="117"/>
      <c r="F385" s="117"/>
      <c r="O385" s="58"/>
    </row>
    <row r="386" spans="5:15" ht="12.75" x14ac:dyDescent="0.2">
      <c r="E386" s="117"/>
      <c r="F386" s="117"/>
      <c r="O386" s="58"/>
    </row>
    <row r="387" spans="5:15" ht="12.75" x14ac:dyDescent="0.2">
      <c r="E387" s="117"/>
      <c r="F387" s="117"/>
      <c r="O387" s="58"/>
    </row>
    <row r="388" spans="5:15" ht="12.75" x14ac:dyDescent="0.2">
      <c r="E388" s="117"/>
      <c r="F388" s="117"/>
      <c r="O388" s="58"/>
    </row>
    <row r="389" spans="5:15" ht="12.75" x14ac:dyDescent="0.2">
      <c r="E389" s="117"/>
      <c r="F389" s="117"/>
      <c r="O389" s="58"/>
    </row>
    <row r="390" spans="5:15" ht="12.75" x14ac:dyDescent="0.2">
      <c r="E390" s="117"/>
      <c r="F390" s="117"/>
      <c r="O390" s="58"/>
    </row>
    <row r="391" spans="5:15" ht="12.75" x14ac:dyDescent="0.2">
      <c r="E391" s="117"/>
      <c r="F391" s="117"/>
      <c r="O391" s="58"/>
    </row>
    <row r="392" spans="5:15" ht="12.75" x14ac:dyDescent="0.2">
      <c r="E392" s="117"/>
      <c r="F392" s="117"/>
      <c r="O392" s="58"/>
    </row>
    <row r="393" spans="5:15" ht="12.75" x14ac:dyDescent="0.2">
      <c r="E393" s="117"/>
      <c r="F393" s="117"/>
      <c r="O393" s="58"/>
    </row>
    <row r="394" spans="5:15" ht="12.75" x14ac:dyDescent="0.2">
      <c r="E394" s="117"/>
      <c r="F394" s="117"/>
      <c r="O394" s="58"/>
    </row>
    <row r="395" spans="5:15" ht="12.75" x14ac:dyDescent="0.2">
      <c r="E395" s="117"/>
      <c r="F395" s="117"/>
      <c r="O395" s="58"/>
    </row>
    <row r="396" spans="5:15" ht="12.75" x14ac:dyDescent="0.2">
      <c r="E396" s="117"/>
      <c r="F396" s="117"/>
      <c r="O396" s="58"/>
    </row>
    <row r="397" spans="5:15" ht="12.75" x14ac:dyDescent="0.2">
      <c r="E397" s="117"/>
      <c r="F397" s="117"/>
      <c r="O397" s="58"/>
    </row>
    <row r="398" spans="5:15" ht="12.75" x14ac:dyDescent="0.2">
      <c r="E398" s="117"/>
      <c r="F398" s="117"/>
      <c r="O398" s="58"/>
    </row>
    <row r="399" spans="5:15" ht="12.75" x14ac:dyDescent="0.2">
      <c r="E399" s="117"/>
      <c r="F399" s="117"/>
      <c r="O399" s="58"/>
    </row>
    <row r="400" spans="5:15" ht="12.75" x14ac:dyDescent="0.2">
      <c r="E400" s="117"/>
      <c r="F400" s="117"/>
      <c r="O400" s="58"/>
    </row>
    <row r="401" spans="5:15" ht="12.75" x14ac:dyDescent="0.2">
      <c r="E401" s="117"/>
      <c r="F401" s="117"/>
      <c r="O401" s="58"/>
    </row>
    <row r="402" spans="5:15" ht="12.75" x14ac:dyDescent="0.2">
      <c r="E402" s="117"/>
      <c r="F402" s="117"/>
      <c r="O402" s="58"/>
    </row>
    <row r="403" spans="5:15" ht="12.75" x14ac:dyDescent="0.2">
      <c r="E403" s="117"/>
      <c r="F403" s="117"/>
      <c r="O403" s="58"/>
    </row>
    <row r="404" spans="5:15" ht="12.75" x14ac:dyDescent="0.2">
      <c r="E404" s="117"/>
      <c r="F404" s="117"/>
      <c r="O404" s="58"/>
    </row>
    <row r="405" spans="5:15" ht="12.75" x14ac:dyDescent="0.2">
      <c r="E405" s="117"/>
      <c r="F405" s="117"/>
      <c r="O405" s="58"/>
    </row>
    <row r="406" spans="5:15" ht="12.75" x14ac:dyDescent="0.2">
      <c r="E406" s="117"/>
      <c r="F406" s="117"/>
      <c r="O406" s="58"/>
    </row>
    <row r="407" spans="5:15" ht="12.75" x14ac:dyDescent="0.2">
      <c r="E407" s="117"/>
      <c r="F407" s="117"/>
      <c r="O407" s="58"/>
    </row>
    <row r="408" spans="5:15" ht="12.75" x14ac:dyDescent="0.2">
      <c r="E408" s="117"/>
      <c r="F408" s="117"/>
      <c r="O408" s="58"/>
    </row>
    <row r="409" spans="5:15" ht="12.75" x14ac:dyDescent="0.2">
      <c r="E409" s="117"/>
      <c r="F409" s="117"/>
      <c r="O409" s="58"/>
    </row>
    <row r="410" spans="5:15" ht="12.75" x14ac:dyDescent="0.2">
      <c r="E410" s="117"/>
      <c r="F410" s="117"/>
      <c r="O410" s="58"/>
    </row>
    <row r="411" spans="5:15" ht="12.75" x14ac:dyDescent="0.2">
      <c r="E411" s="117"/>
      <c r="F411" s="117"/>
      <c r="O411" s="58"/>
    </row>
    <row r="412" spans="5:15" ht="12.75" x14ac:dyDescent="0.2">
      <c r="E412" s="117"/>
      <c r="F412" s="117"/>
      <c r="O412" s="58"/>
    </row>
    <row r="413" spans="5:15" ht="12.75" x14ac:dyDescent="0.2">
      <c r="E413" s="117"/>
      <c r="F413" s="117"/>
      <c r="O413" s="58"/>
    </row>
    <row r="414" spans="5:15" ht="12.75" x14ac:dyDescent="0.2">
      <c r="E414" s="117"/>
      <c r="F414" s="117"/>
      <c r="O414" s="58"/>
    </row>
    <row r="415" spans="5:15" ht="12.75" x14ac:dyDescent="0.2">
      <c r="E415" s="117"/>
      <c r="F415" s="117"/>
      <c r="O415" s="58"/>
    </row>
    <row r="416" spans="5:15" ht="12.75" x14ac:dyDescent="0.2">
      <c r="E416" s="117"/>
      <c r="F416" s="117"/>
      <c r="O416" s="58"/>
    </row>
    <row r="417" spans="5:15" ht="12.75" x14ac:dyDescent="0.2">
      <c r="E417" s="117"/>
      <c r="F417" s="117"/>
      <c r="O417" s="58"/>
    </row>
    <row r="418" spans="5:15" ht="12.75" x14ac:dyDescent="0.2">
      <c r="E418" s="117"/>
      <c r="F418" s="117"/>
      <c r="O418" s="58"/>
    </row>
    <row r="419" spans="5:15" ht="12.75" x14ac:dyDescent="0.2">
      <c r="E419" s="117"/>
      <c r="F419" s="117"/>
      <c r="O419" s="58"/>
    </row>
    <row r="420" spans="5:15" ht="12.75" x14ac:dyDescent="0.2">
      <c r="E420" s="117"/>
      <c r="F420" s="117"/>
      <c r="O420" s="58"/>
    </row>
    <row r="421" spans="5:15" ht="12.75" x14ac:dyDescent="0.2">
      <c r="E421" s="117"/>
      <c r="F421" s="117"/>
      <c r="O421" s="58"/>
    </row>
    <row r="422" spans="5:15" ht="12.75" x14ac:dyDescent="0.2">
      <c r="E422" s="117"/>
      <c r="F422" s="117"/>
      <c r="O422" s="58"/>
    </row>
    <row r="423" spans="5:15" ht="12.75" x14ac:dyDescent="0.2">
      <c r="E423" s="117"/>
      <c r="F423" s="117"/>
      <c r="O423" s="58"/>
    </row>
    <row r="424" spans="5:15" ht="12.75" x14ac:dyDescent="0.2">
      <c r="E424" s="117"/>
      <c r="F424" s="117"/>
      <c r="O424" s="58"/>
    </row>
    <row r="425" spans="5:15" ht="12.75" x14ac:dyDescent="0.2">
      <c r="E425" s="117"/>
      <c r="F425" s="117"/>
      <c r="O425" s="58"/>
    </row>
    <row r="426" spans="5:15" ht="12.75" x14ac:dyDescent="0.2">
      <c r="E426" s="117"/>
      <c r="F426" s="117"/>
      <c r="O426" s="58"/>
    </row>
    <row r="427" spans="5:15" ht="12.75" x14ac:dyDescent="0.2">
      <c r="E427" s="117"/>
      <c r="F427" s="117"/>
      <c r="O427" s="58"/>
    </row>
    <row r="428" spans="5:15" ht="12.75" x14ac:dyDescent="0.2">
      <c r="E428" s="117"/>
      <c r="F428" s="117"/>
      <c r="O428" s="58"/>
    </row>
    <row r="429" spans="5:15" ht="12.75" x14ac:dyDescent="0.2">
      <c r="E429" s="117"/>
      <c r="F429" s="117"/>
      <c r="O429" s="58"/>
    </row>
    <row r="430" spans="5:15" ht="12.75" x14ac:dyDescent="0.2">
      <c r="E430" s="117"/>
      <c r="F430" s="117"/>
      <c r="O430" s="58"/>
    </row>
    <row r="431" spans="5:15" ht="12.75" x14ac:dyDescent="0.2">
      <c r="E431" s="117"/>
      <c r="F431" s="117"/>
      <c r="O431" s="58"/>
    </row>
    <row r="432" spans="5:15" ht="12.75" x14ac:dyDescent="0.2">
      <c r="E432" s="117"/>
      <c r="F432" s="117"/>
      <c r="O432" s="58"/>
    </row>
    <row r="433" spans="5:15" ht="12.75" x14ac:dyDescent="0.2">
      <c r="E433" s="117"/>
      <c r="F433" s="117"/>
      <c r="O433" s="58"/>
    </row>
    <row r="434" spans="5:15" ht="12.75" x14ac:dyDescent="0.2">
      <c r="E434" s="117"/>
      <c r="F434" s="117"/>
      <c r="O434" s="58"/>
    </row>
    <row r="435" spans="5:15" ht="12.75" x14ac:dyDescent="0.2">
      <c r="E435" s="117"/>
      <c r="F435" s="117"/>
      <c r="O435" s="58"/>
    </row>
    <row r="436" spans="5:15" ht="12.75" x14ac:dyDescent="0.2">
      <c r="E436" s="117"/>
      <c r="F436" s="117"/>
      <c r="O436" s="58"/>
    </row>
    <row r="437" spans="5:15" ht="12.75" x14ac:dyDescent="0.2">
      <c r="E437" s="117"/>
      <c r="F437" s="117"/>
      <c r="O437" s="58"/>
    </row>
    <row r="438" spans="5:15" ht="12.75" x14ac:dyDescent="0.2">
      <c r="E438" s="117"/>
      <c r="F438" s="117"/>
      <c r="O438" s="58"/>
    </row>
    <row r="439" spans="5:15" ht="12.75" x14ac:dyDescent="0.2">
      <c r="E439" s="117"/>
      <c r="F439" s="117"/>
      <c r="O439" s="58"/>
    </row>
    <row r="440" spans="5:15" ht="12.75" x14ac:dyDescent="0.2">
      <c r="E440" s="117"/>
      <c r="F440" s="117"/>
      <c r="O440" s="58"/>
    </row>
    <row r="441" spans="5:15" ht="12.75" x14ac:dyDescent="0.2">
      <c r="E441" s="117"/>
      <c r="F441" s="117"/>
      <c r="O441" s="58"/>
    </row>
    <row r="442" spans="5:15" ht="12.75" x14ac:dyDescent="0.2">
      <c r="E442" s="117"/>
      <c r="F442" s="117"/>
      <c r="O442" s="58"/>
    </row>
    <row r="443" spans="5:15" ht="12.75" x14ac:dyDescent="0.2">
      <c r="E443" s="117"/>
      <c r="F443" s="117"/>
      <c r="O443" s="58"/>
    </row>
    <row r="444" spans="5:15" ht="12.75" x14ac:dyDescent="0.2">
      <c r="E444" s="117"/>
      <c r="F444" s="117"/>
      <c r="O444" s="58"/>
    </row>
    <row r="445" spans="5:15" ht="12.75" x14ac:dyDescent="0.2">
      <c r="E445" s="117"/>
      <c r="F445" s="117"/>
      <c r="O445" s="58"/>
    </row>
    <row r="446" spans="5:15" ht="12.75" x14ac:dyDescent="0.2">
      <c r="E446" s="117"/>
      <c r="F446" s="117"/>
      <c r="O446" s="58"/>
    </row>
    <row r="447" spans="5:15" ht="12.75" x14ac:dyDescent="0.2">
      <c r="E447" s="117"/>
      <c r="F447" s="117"/>
      <c r="O447" s="58"/>
    </row>
    <row r="448" spans="5:15" ht="12.75" x14ac:dyDescent="0.2">
      <c r="E448" s="117"/>
      <c r="F448" s="117"/>
      <c r="O448" s="58"/>
    </row>
    <row r="449" spans="5:15" ht="12.75" x14ac:dyDescent="0.2">
      <c r="E449" s="117"/>
      <c r="F449" s="117"/>
      <c r="O449" s="58"/>
    </row>
    <row r="450" spans="5:15" ht="12.75" x14ac:dyDescent="0.2">
      <c r="E450" s="117"/>
      <c r="F450" s="117"/>
      <c r="O450" s="58"/>
    </row>
    <row r="451" spans="5:15" ht="12.75" x14ac:dyDescent="0.2">
      <c r="E451" s="117"/>
      <c r="F451" s="117"/>
      <c r="O451" s="58"/>
    </row>
    <row r="452" spans="5:15" ht="12.75" x14ac:dyDescent="0.2">
      <c r="E452" s="117"/>
      <c r="F452" s="117"/>
      <c r="O452" s="58"/>
    </row>
    <row r="453" spans="5:15" ht="12.75" x14ac:dyDescent="0.2">
      <c r="E453" s="117"/>
      <c r="F453" s="117"/>
      <c r="O453" s="58"/>
    </row>
    <row r="454" spans="5:15" ht="12.75" x14ac:dyDescent="0.2">
      <c r="E454" s="117"/>
      <c r="F454" s="117"/>
      <c r="O454" s="58"/>
    </row>
    <row r="455" spans="5:15" ht="12.75" x14ac:dyDescent="0.2">
      <c r="E455" s="117"/>
      <c r="F455" s="117"/>
      <c r="O455" s="58"/>
    </row>
    <row r="456" spans="5:15" ht="12.75" x14ac:dyDescent="0.2">
      <c r="E456" s="117"/>
      <c r="F456" s="117"/>
      <c r="O456" s="58"/>
    </row>
    <row r="457" spans="5:15" ht="12.75" x14ac:dyDescent="0.2">
      <c r="E457" s="117"/>
      <c r="F457" s="117"/>
      <c r="O457" s="58"/>
    </row>
    <row r="458" spans="5:15" ht="12.75" x14ac:dyDescent="0.2">
      <c r="E458" s="117"/>
      <c r="F458" s="117"/>
      <c r="O458" s="58"/>
    </row>
    <row r="459" spans="5:15" ht="12.75" x14ac:dyDescent="0.2">
      <c r="E459" s="117"/>
      <c r="F459" s="117"/>
      <c r="O459" s="58"/>
    </row>
    <row r="460" spans="5:15" ht="12.75" x14ac:dyDescent="0.2">
      <c r="E460" s="117"/>
      <c r="F460" s="117"/>
      <c r="O460" s="58"/>
    </row>
    <row r="461" spans="5:15" ht="12.75" x14ac:dyDescent="0.2">
      <c r="E461" s="117"/>
      <c r="F461" s="117"/>
      <c r="O461" s="58"/>
    </row>
    <row r="462" spans="5:15" ht="12.75" x14ac:dyDescent="0.2">
      <c r="E462" s="117"/>
      <c r="F462" s="117"/>
      <c r="O462" s="58"/>
    </row>
    <row r="463" spans="5:15" ht="12.75" x14ac:dyDescent="0.2">
      <c r="E463" s="117"/>
      <c r="F463" s="117"/>
      <c r="O463" s="58"/>
    </row>
    <row r="464" spans="5:15" ht="12.75" x14ac:dyDescent="0.2">
      <c r="E464" s="117"/>
      <c r="F464" s="117"/>
      <c r="O464" s="58"/>
    </row>
    <row r="465" spans="5:15" ht="12.75" x14ac:dyDescent="0.2">
      <c r="E465" s="117"/>
      <c r="F465" s="117"/>
      <c r="O465" s="58"/>
    </row>
    <row r="466" spans="5:15" ht="12.75" x14ac:dyDescent="0.2">
      <c r="E466" s="117"/>
      <c r="F466" s="117"/>
      <c r="O466" s="58"/>
    </row>
    <row r="467" spans="5:15" ht="12.75" x14ac:dyDescent="0.2">
      <c r="E467" s="117"/>
      <c r="F467" s="117"/>
      <c r="O467" s="58"/>
    </row>
    <row r="468" spans="5:15" ht="12.75" x14ac:dyDescent="0.2">
      <c r="E468" s="117"/>
      <c r="F468" s="117"/>
      <c r="O468" s="58"/>
    </row>
    <row r="469" spans="5:15" ht="12.75" x14ac:dyDescent="0.2">
      <c r="E469" s="117"/>
      <c r="F469" s="117"/>
      <c r="O469" s="58"/>
    </row>
    <row r="470" spans="5:15" ht="12.75" x14ac:dyDescent="0.2">
      <c r="E470" s="117"/>
      <c r="F470" s="117"/>
      <c r="O470" s="58"/>
    </row>
    <row r="471" spans="5:15" ht="12.75" x14ac:dyDescent="0.2">
      <c r="E471" s="117"/>
      <c r="F471" s="117"/>
      <c r="O471" s="58"/>
    </row>
    <row r="472" spans="5:15" ht="12.75" x14ac:dyDescent="0.2">
      <c r="E472" s="117"/>
      <c r="F472" s="117"/>
      <c r="O472" s="58"/>
    </row>
    <row r="473" spans="5:15" ht="12.75" x14ac:dyDescent="0.2">
      <c r="E473" s="117"/>
      <c r="F473" s="117"/>
      <c r="O473" s="58"/>
    </row>
    <row r="474" spans="5:15" ht="12.75" x14ac:dyDescent="0.2">
      <c r="E474" s="117"/>
      <c r="F474" s="117"/>
      <c r="O474" s="58"/>
    </row>
    <row r="475" spans="5:15" ht="12.75" x14ac:dyDescent="0.2">
      <c r="E475" s="117"/>
      <c r="F475" s="117"/>
      <c r="O475" s="58"/>
    </row>
    <row r="476" spans="5:15" ht="12.75" x14ac:dyDescent="0.2">
      <c r="E476" s="117"/>
      <c r="F476" s="117"/>
      <c r="O476" s="58"/>
    </row>
    <row r="477" spans="5:15" ht="12.75" x14ac:dyDescent="0.2">
      <c r="E477" s="117"/>
      <c r="F477" s="117"/>
      <c r="O477" s="58"/>
    </row>
    <row r="478" spans="5:15" ht="12.75" x14ac:dyDescent="0.2">
      <c r="E478" s="117"/>
      <c r="F478" s="117"/>
      <c r="O478" s="58"/>
    </row>
    <row r="479" spans="5:15" ht="12.75" x14ac:dyDescent="0.2">
      <c r="E479" s="117"/>
      <c r="F479" s="117"/>
      <c r="O479" s="58"/>
    </row>
    <row r="480" spans="5:15" ht="12.75" x14ac:dyDescent="0.2">
      <c r="E480" s="117"/>
      <c r="F480" s="117"/>
      <c r="O480" s="58"/>
    </row>
    <row r="481" spans="5:15" ht="12.75" x14ac:dyDescent="0.2">
      <c r="E481" s="117"/>
      <c r="F481" s="117"/>
      <c r="O481" s="58"/>
    </row>
    <row r="482" spans="5:15" ht="12.75" x14ac:dyDescent="0.2">
      <c r="E482" s="117"/>
      <c r="F482" s="117"/>
      <c r="O482" s="58"/>
    </row>
    <row r="483" spans="5:15" ht="12.75" x14ac:dyDescent="0.2">
      <c r="E483" s="117"/>
      <c r="F483" s="117"/>
      <c r="O483" s="58"/>
    </row>
    <row r="484" spans="5:15" ht="12.75" x14ac:dyDescent="0.2">
      <c r="E484" s="117"/>
      <c r="F484" s="117"/>
      <c r="O484" s="58"/>
    </row>
    <row r="485" spans="5:15" ht="12.75" x14ac:dyDescent="0.2">
      <c r="E485" s="117"/>
      <c r="F485" s="117"/>
      <c r="O485" s="58"/>
    </row>
    <row r="486" spans="5:15" ht="12.75" x14ac:dyDescent="0.2">
      <c r="E486" s="117"/>
      <c r="F486" s="117"/>
      <c r="O486" s="58"/>
    </row>
    <row r="487" spans="5:15" ht="12.75" x14ac:dyDescent="0.2">
      <c r="E487" s="117"/>
      <c r="F487" s="117"/>
      <c r="O487" s="58"/>
    </row>
    <row r="488" spans="5:15" ht="12.75" x14ac:dyDescent="0.2">
      <c r="E488" s="117"/>
      <c r="F488" s="117"/>
      <c r="O488" s="58"/>
    </row>
    <row r="489" spans="5:15" ht="12.75" x14ac:dyDescent="0.2">
      <c r="E489" s="117"/>
      <c r="F489" s="117"/>
      <c r="O489" s="58"/>
    </row>
    <row r="490" spans="5:15" ht="12.75" x14ac:dyDescent="0.2">
      <c r="E490" s="117"/>
      <c r="F490" s="117"/>
      <c r="O490" s="58"/>
    </row>
    <row r="491" spans="5:15" ht="12.75" x14ac:dyDescent="0.2">
      <c r="E491" s="117"/>
      <c r="F491" s="117"/>
      <c r="O491" s="58"/>
    </row>
    <row r="492" spans="5:15" ht="12.75" x14ac:dyDescent="0.2">
      <c r="E492" s="117"/>
      <c r="F492" s="117"/>
      <c r="O492" s="58"/>
    </row>
    <row r="493" spans="5:15" ht="12.75" x14ac:dyDescent="0.2">
      <c r="E493" s="117"/>
      <c r="F493" s="117"/>
      <c r="O493" s="58"/>
    </row>
    <row r="494" spans="5:15" ht="12.75" x14ac:dyDescent="0.2">
      <c r="E494" s="117"/>
      <c r="F494" s="117"/>
      <c r="O494" s="58"/>
    </row>
    <row r="495" spans="5:15" ht="12.75" x14ac:dyDescent="0.2">
      <c r="E495" s="117"/>
      <c r="F495" s="117"/>
      <c r="O495" s="58"/>
    </row>
    <row r="496" spans="5:15" ht="12.75" x14ac:dyDescent="0.2">
      <c r="E496" s="117"/>
      <c r="F496" s="117"/>
      <c r="O496" s="58"/>
    </row>
    <row r="497" spans="5:15" ht="12.75" x14ac:dyDescent="0.2">
      <c r="E497" s="117"/>
      <c r="F497" s="117"/>
      <c r="O497" s="58"/>
    </row>
    <row r="498" spans="5:15" ht="12.75" x14ac:dyDescent="0.2">
      <c r="E498" s="117"/>
      <c r="F498" s="117"/>
      <c r="O498" s="58"/>
    </row>
    <row r="499" spans="5:15" ht="12.75" x14ac:dyDescent="0.2">
      <c r="E499" s="117"/>
      <c r="F499" s="117"/>
      <c r="O499" s="58"/>
    </row>
    <row r="500" spans="5:15" ht="12.75" x14ac:dyDescent="0.2">
      <c r="E500" s="117"/>
      <c r="F500" s="117"/>
      <c r="O500" s="58"/>
    </row>
    <row r="501" spans="5:15" ht="12.75" x14ac:dyDescent="0.2">
      <c r="E501" s="117"/>
      <c r="F501" s="117"/>
      <c r="O501" s="58"/>
    </row>
    <row r="502" spans="5:15" ht="12.75" x14ac:dyDescent="0.2">
      <c r="E502" s="117"/>
      <c r="F502" s="117"/>
      <c r="O502" s="58"/>
    </row>
    <row r="503" spans="5:15" ht="12.75" x14ac:dyDescent="0.2">
      <c r="E503" s="117"/>
      <c r="F503" s="117"/>
      <c r="O503" s="58"/>
    </row>
    <row r="504" spans="5:15" ht="12.75" x14ac:dyDescent="0.2">
      <c r="E504" s="117"/>
      <c r="F504" s="117"/>
      <c r="O504" s="58"/>
    </row>
    <row r="505" spans="5:15" ht="12.75" x14ac:dyDescent="0.2">
      <c r="E505" s="117"/>
      <c r="F505" s="117"/>
      <c r="O505" s="58"/>
    </row>
    <row r="506" spans="5:15" ht="12.75" x14ac:dyDescent="0.2">
      <c r="E506" s="117"/>
      <c r="F506" s="117"/>
      <c r="O506" s="58"/>
    </row>
    <row r="507" spans="5:15" ht="12.75" x14ac:dyDescent="0.2">
      <c r="E507" s="117"/>
      <c r="F507" s="117"/>
      <c r="O507" s="58"/>
    </row>
    <row r="508" spans="5:15" ht="12.75" x14ac:dyDescent="0.2">
      <c r="E508" s="117"/>
      <c r="F508" s="117"/>
      <c r="O508" s="58"/>
    </row>
    <row r="509" spans="5:15" ht="12.75" x14ac:dyDescent="0.2">
      <c r="E509" s="117"/>
      <c r="F509" s="117"/>
      <c r="O509" s="58"/>
    </row>
    <row r="510" spans="5:15" ht="12.75" x14ac:dyDescent="0.2">
      <c r="E510" s="117"/>
      <c r="F510" s="117"/>
      <c r="O510" s="58"/>
    </row>
    <row r="511" spans="5:15" ht="12.75" x14ac:dyDescent="0.2">
      <c r="E511" s="117"/>
      <c r="F511" s="117"/>
      <c r="O511" s="58"/>
    </row>
    <row r="512" spans="5:15" ht="12.75" x14ac:dyDescent="0.2">
      <c r="E512" s="117"/>
      <c r="F512" s="117"/>
      <c r="O512" s="58"/>
    </row>
    <row r="513" spans="5:15" ht="12.75" x14ac:dyDescent="0.2">
      <c r="E513" s="117"/>
      <c r="F513" s="117"/>
      <c r="O513" s="58"/>
    </row>
    <row r="514" spans="5:15" ht="12.75" x14ac:dyDescent="0.2">
      <c r="E514" s="117"/>
      <c r="F514" s="117"/>
      <c r="O514" s="58"/>
    </row>
    <row r="515" spans="5:15" ht="12.75" x14ac:dyDescent="0.2">
      <c r="E515" s="117"/>
      <c r="F515" s="117"/>
      <c r="O515" s="58"/>
    </row>
    <row r="516" spans="5:15" ht="12.75" x14ac:dyDescent="0.2">
      <c r="E516" s="117"/>
      <c r="F516" s="117"/>
      <c r="O516" s="58"/>
    </row>
    <row r="517" spans="5:15" ht="12.75" x14ac:dyDescent="0.2">
      <c r="E517" s="117"/>
      <c r="F517" s="117"/>
      <c r="O517" s="58"/>
    </row>
    <row r="518" spans="5:15" ht="12.75" x14ac:dyDescent="0.2">
      <c r="E518" s="117"/>
      <c r="F518" s="117"/>
      <c r="O518" s="58"/>
    </row>
    <row r="519" spans="5:15" ht="12.75" x14ac:dyDescent="0.2">
      <c r="E519" s="117"/>
      <c r="F519" s="117"/>
      <c r="O519" s="58"/>
    </row>
    <row r="520" spans="5:15" ht="12.75" x14ac:dyDescent="0.2">
      <c r="E520" s="117"/>
      <c r="F520" s="117"/>
      <c r="O520" s="58"/>
    </row>
    <row r="521" spans="5:15" ht="12.75" x14ac:dyDescent="0.2">
      <c r="E521" s="117"/>
      <c r="F521" s="117"/>
      <c r="O521" s="58"/>
    </row>
    <row r="522" spans="5:15" ht="12.75" x14ac:dyDescent="0.2">
      <c r="E522" s="117"/>
      <c r="F522" s="117"/>
      <c r="O522" s="58"/>
    </row>
    <row r="523" spans="5:15" ht="12.75" x14ac:dyDescent="0.2">
      <c r="E523" s="117"/>
      <c r="F523" s="117"/>
      <c r="O523" s="58"/>
    </row>
    <row r="524" spans="5:15" ht="12.75" x14ac:dyDescent="0.2">
      <c r="E524" s="117"/>
      <c r="F524" s="117"/>
      <c r="O524" s="58"/>
    </row>
    <row r="525" spans="5:15" ht="12.75" x14ac:dyDescent="0.2">
      <c r="E525" s="117"/>
      <c r="F525" s="117"/>
      <c r="O525" s="58"/>
    </row>
    <row r="526" spans="5:15" ht="12.75" x14ac:dyDescent="0.2">
      <c r="E526" s="117"/>
      <c r="F526" s="117"/>
      <c r="O526" s="58"/>
    </row>
    <row r="527" spans="5:15" ht="12.75" x14ac:dyDescent="0.2">
      <c r="E527" s="117"/>
      <c r="F527" s="117"/>
      <c r="O527" s="58"/>
    </row>
    <row r="528" spans="5:15" ht="12.75" x14ac:dyDescent="0.2">
      <c r="E528" s="117"/>
      <c r="F528" s="117"/>
      <c r="O528" s="58"/>
    </row>
    <row r="529" spans="5:15" ht="12.75" x14ac:dyDescent="0.2">
      <c r="E529" s="117"/>
      <c r="F529" s="117"/>
      <c r="O529" s="58"/>
    </row>
    <row r="530" spans="5:15" ht="12.75" x14ac:dyDescent="0.2">
      <c r="E530" s="117"/>
      <c r="F530" s="117"/>
      <c r="O530" s="58"/>
    </row>
    <row r="531" spans="5:15" ht="12.75" x14ac:dyDescent="0.2">
      <c r="E531" s="117"/>
      <c r="F531" s="117"/>
      <c r="O531" s="58"/>
    </row>
    <row r="532" spans="5:15" ht="12.75" x14ac:dyDescent="0.2">
      <c r="E532" s="117"/>
      <c r="F532" s="117"/>
      <c r="O532" s="58"/>
    </row>
    <row r="533" spans="5:15" ht="12.75" x14ac:dyDescent="0.2">
      <c r="E533" s="117"/>
      <c r="F533" s="117"/>
      <c r="O533" s="58"/>
    </row>
    <row r="534" spans="5:15" ht="12.75" x14ac:dyDescent="0.2">
      <c r="E534" s="117"/>
      <c r="F534" s="117"/>
      <c r="O534" s="58"/>
    </row>
    <row r="535" spans="5:15" ht="12.75" x14ac:dyDescent="0.2">
      <c r="E535" s="117"/>
      <c r="F535" s="117"/>
      <c r="O535" s="58"/>
    </row>
    <row r="536" spans="5:15" ht="12.75" x14ac:dyDescent="0.2">
      <c r="E536" s="117"/>
      <c r="F536" s="117"/>
      <c r="O536" s="58"/>
    </row>
    <row r="537" spans="5:15" ht="12.75" x14ac:dyDescent="0.2">
      <c r="E537" s="117"/>
      <c r="F537" s="117"/>
      <c r="O537" s="58"/>
    </row>
    <row r="538" spans="5:15" ht="12.75" x14ac:dyDescent="0.2">
      <c r="E538" s="117"/>
      <c r="F538" s="117"/>
      <c r="O538" s="58"/>
    </row>
    <row r="539" spans="5:15" ht="12.75" x14ac:dyDescent="0.2">
      <c r="E539" s="117"/>
      <c r="F539" s="117"/>
      <c r="O539" s="58"/>
    </row>
    <row r="540" spans="5:15" ht="12.75" x14ac:dyDescent="0.2">
      <c r="E540" s="117"/>
      <c r="F540" s="117"/>
      <c r="O540" s="58"/>
    </row>
    <row r="541" spans="5:15" ht="12.75" x14ac:dyDescent="0.2">
      <c r="E541" s="117"/>
      <c r="F541" s="117"/>
      <c r="O541" s="58"/>
    </row>
    <row r="542" spans="5:15" ht="12.75" x14ac:dyDescent="0.2">
      <c r="E542" s="117"/>
      <c r="F542" s="117"/>
      <c r="O542" s="58"/>
    </row>
    <row r="543" spans="5:15" ht="12.75" x14ac:dyDescent="0.2">
      <c r="E543" s="117"/>
      <c r="F543" s="117"/>
      <c r="O543" s="58"/>
    </row>
    <row r="544" spans="5:15" ht="12.75" x14ac:dyDescent="0.2">
      <c r="E544" s="117"/>
      <c r="F544" s="117"/>
      <c r="O544" s="58"/>
    </row>
    <row r="545" spans="5:15" ht="12.75" x14ac:dyDescent="0.2">
      <c r="E545" s="117"/>
      <c r="F545" s="117"/>
      <c r="O545" s="58"/>
    </row>
    <row r="546" spans="5:15" ht="12.75" x14ac:dyDescent="0.2">
      <c r="E546" s="117"/>
      <c r="F546" s="117"/>
      <c r="O546" s="58"/>
    </row>
    <row r="547" spans="5:15" ht="12.75" x14ac:dyDescent="0.2">
      <c r="E547" s="117"/>
      <c r="F547" s="117"/>
      <c r="O547" s="58"/>
    </row>
    <row r="548" spans="5:15" ht="12.75" x14ac:dyDescent="0.2">
      <c r="E548" s="117"/>
      <c r="F548" s="117"/>
      <c r="O548" s="58"/>
    </row>
    <row r="549" spans="5:15" ht="12.75" x14ac:dyDescent="0.2">
      <c r="E549" s="117"/>
      <c r="F549" s="117"/>
      <c r="O549" s="58"/>
    </row>
    <row r="550" spans="5:15" ht="12.75" x14ac:dyDescent="0.2">
      <c r="E550" s="117"/>
      <c r="F550" s="117"/>
      <c r="O550" s="58"/>
    </row>
    <row r="551" spans="5:15" ht="12.75" x14ac:dyDescent="0.2">
      <c r="E551" s="117"/>
      <c r="F551" s="117"/>
      <c r="O551" s="58"/>
    </row>
    <row r="552" spans="5:15" ht="12.75" x14ac:dyDescent="0.2">
      <c r="E552" s="117"/>
      <c r="F552" s="117"/>
      <c r="O552" s="58"/>
    </row>
    <row r="553" spans="5:15" ht="12.75" x14ac:dyDescent="0.2">
      <c r="E553" s="117"/>
      <c r="F553" s="117"/>
      <c r="O553" s="58"/>
    </row>
    <row r="554" spans="5:15" ht="12.75" x14ac:dyDescent="0.2">
      <c r="E554" s="117"/>
      <c r="F554" s="117"/>
      <c r="O554" s="58"/>
    </row>
    <row r="555" spans="5:15" ht="12.75" x14ac:dyDescent="0.2">
      <c r="E555" s="117"/>
      <c r="F555" s="117"/>
      <c r="O555" s="58"/>
    </row>
    <row r="556" spans="5:15" ht="12.75" x14ac:dyDescent="0.2">
      <c r="E556" s="117"/>
      <c r="F556" s="117"/>
      <c r="O556" s="58"/>
    </row>
    <row r="557" spans="5:15" ht="12.75" x14ac:dyDescent="0.2">
      <c r="E557" s="117"/>
      <c r="F557" s="117"/>
      <c r="O557" s="58"/>
    </row>
    <row r="558" spans="5:15" ht="12.75" x14ac:dyDescent="0.2">
      <c r="E558" s="117"/>
      <c r="F558" s="117"/>
      <c r="O558" s="58"/>
    </row>
    <row r="559" spans="5:15" ht="12.75" x14ac:dyDescent="0.2">
      <c r="E559" s="117"/>
      <c r="F559" s="117"/>
      <c r="O559" s="58"/>
    </row>
    <row r="560" spans="5:15" ht="12.75" x14ac:dyDescent="0.2">
      <c r="E560" s="117"/>
      <c r="F560" s="117"/>
      <c r="O560" s="58"/>
    </row>
    <row r="561" spans="5:15" ht="12.75" x14ac:dyDescent="0.2">
      <c r="E561" s="117"/>
      <c r="F561" s="117"/>
      <c r="O561" s="58"/>
    </row>
    <row r="562" spans="5:15" ht="12.75" x14ac:dyDescent="0.2">
      <c r="E562" s="117"/>
      <c r="F562" s="117"/>
      <c r="O562" s="58"/>
    </row>
    <row r="563" spans="5:15" ht="12.75" x14ac:dyDescent="0.2">
      <c r="E563" s="117"/>
      <c r="F563" s="117"/>
      <c r="O563" s="58"/>
    </row>
    <row r="564" spans="5:15" ht="12.75" x14ac:dyDescent="0.2">
      <c r="E564" s="117"/>
      <c r="F564" s="117"/>
      <c r="O564" s="58"/>
    </row>
    <row r="565" spans="5:15" ht="12.75" x14ac:dyDescent="0.2">
      <c r="E565" s="117"/>
      <c r="F565" s="117"/>
      <c r="O565" s="58"/>
    </row>
    <row r="566" spans="5:15" ht="12.75" x14ac:dyDescent="0.2">
      <c r="E566" s="117"/>
      <c r="F566" s="117"/>
      <c r="O566" s="58"/>
    </row>
    <row r="567" spans="5:15" ht="12.75" x14ac:dyDescent="0.2">
      <c r="E567" s="117"/>
      <c r="F567" s="117"/>
      <c r="O567" s="58"/>
    </row>
    <row r="568" spans="5:15" ht="12.75" x14ac:dyDescent="0.2">
      <c r="E568" s="117"/>
      <c r="F568" s="117"/>
      <c r="O568" s="58"/>
    </row>
    <row r="569" spans="5:15" ht="12.75" x14ac:dyDescent="0.2">
      <c r="E569" s="117"/>
      <c r="F569" s="117"/>
      <c r="O569" s="58"/>
    </row>
    <row r="570" spans="5:15" ht="12.75" x14ac:dyDescent="0.2">
      <c r="E570" s="117"/>
      <c r="F570" s="117"/>
      <c r="O570" s="58"/>
    </row>
    <row r="571" spans="5:15" ht="12.75" x14ac:dyDescent="0.2">
      <c r="E571" s="117"/>
      <c r="F571" s="117"/>
      <c r="O571" s="58"/>
    </row>
    <row r="572" spans="5:15" ht="12.75" x14ac:dyDescent="0.2">
      <c r="E572" s="117"/>
      <c r="F572" s="117"/>
      <c r="O572" s="58"/>
    </row>
    <row r="573" spans="5:15" ht="12.75" x14ac:dyDescent="0.2">
      <c r="E573" s="117"/>
      <c r="F573" s="117"/>
      <c r="O573" s="58"/>
    </row>
    <row r="574" spans="5:15" ht="12.75" x14ac:dyDescent="0.2">
      <c r="E574" s="117"/>
      <c r="F574" s="117"/>
      <c r="O574" s="58"/>
    </row>
    <row r="575" spans="5:15" ht="12.75" x14ac:dyDescent="0.2">
      <c r="E575" s="117"/>
      <c r="F575" s="117"/>
      <c r="O575" s="58"/>
    </row>
    <row r="576" spans="5:15" ht="12.75" x14ac:dyDescent="0.2">
      <c r="E576" s="117"/>
      <c r="F576" s="117"/>
      <c r="O576" s="58"/>
    </row>
    <row r="577" spans="5:15" ht="12.75" x14ac:dyDescent="0.2">
      <c r="E577" s="117"/>
      <c r="F577" s="117"/>
      <c r="O577" s="58"/>
    </row>
    <row r="578" spans="5:15" ht="12.75" x14ac:dyDescent="0.2">
      <c r="E578" s="117"/>
      <c r="F578" s="117"/>
      <c r="O578" s="58"/>
    </row>
    <row r="579" spans="5:15" ht="12.75" x14ac:dyDescent="0.2">
      <c r="E579" s="117"/>
      <c r="F579" s="117"/>
      <c r="O579" s="58"/>
    </row>
    <row r="580" spans="5:15" ht="12.75" x14ac:dyDescent="0.2">
      <c r="E580" s="117"/>
      <c r="F580" s="117"/>
      <c r="O580" s="58"/>
    </row>
    <row r="581" spans="5:15" ht="12.75" x14ac:dyDescent="0.2">
      <c r="E581" s="117"/>
      <c r="F581" s="117"/>
      <c r="O581" s="58"/>
    </row>
    <row r="582" spans="5:15" ht="12.75" x14ac:dyDescent="0.2">
      <c r="E582" s="117"/>
      <c r="F582" s="117"/>
      <c r="O582" s="58"/>
    </row>
    <row r="583" spans="5:15" ht="12.75" x14ac:dyDescent="0.2">
      <c r="E583" s="117"/>
      <c r="F583" s="117"/>
      <c r="O583" s="58"/>
    </row>
    <row r="584" spans="5:15" ht="12.75" x14ac:dyDescent="0.2">
      <c r="E584" s="117"/>
      <c r="F584" s="117"/>
      <c r="O584" s="58"/>
    </row>
    <row r="585" spans="5:15" ht="12.75" x14ac:dyDescent="0.2">
      <c r="E585" s="117"/>
      <c r="F585" s="117"/>
      <c r="O585" s="58"/>
    </row>
    <row r="586" spans="5:15" ht="12.75" x14ac:dyDescent="0.2">
      <c r="E586" s="117"/>
      <c r="F586" s="117"/>
      <c r="O586" s="58"/>
    </row>
    <row r="587" spans="5:15" ht="12.75" x14ac:dyDescent="0.2">
      <c r="E587" s="117"/>
      <c r="F587" s="117"/>
      <c r="O587" s="58"/>
    </row>
    <row r="588" spans="5:15" ht="12.75" x14ac:dyDescent="0.2">
      <c r="E588" s="117"/>
      <c r="F588" s="117"/>
      <c r="O588" s="58"/>
    </row>
    <row r="589" spans="5:15" ht="12.75" x14ac:dyDescent="0.2">
      <c r="E589" s="117"/>
      <c r="F589" s="117"/>
      <c r="O589" s="58"/>
    </row>
    <row r="590" spans="5:15" ht="12.75" x14ac:dyDescent="0.2">
      <c r="E590" s="117"/>
      <c r="F590" s="117"/>
      <c r="O590" s="58"/>
    </row>
    <row r="591" spans="5:15" ht="12.75" x14ac:dyDescent="0.2">
      <c r="E591" s="117"/>
      <c r="F591" s="117"/>
      <c r="O591" s="58"/>
    </row>
    <row r="592" spans="5:15" ht="12.75" x14ac:dyDescent="0.2">
      <c r="E592" s="117"/>
      <c r="F592" s="117"/>
      <c r="O592" s="58"/>
    </row>
    <row r="593" spans="5:15" ht="12.75" x14ac:dyDescent="0.2">
      <c r="E593" s="117"/>
      <c r="F593" s="117"/>
      <c r="O593" s="58"/>
    </row>
    <row r="594" spans="5:15" ht="12.75" x14ac:dyDescent="0.2">
      <c r="E594" s="117"/>
      <c r="F594" s="117"/>
      <c r="O594" s="58"/>
    </row>
    <row r="595" spans="5:15" ht="12.75" x14ac:dyDescent="0.2">
      <c r="E595" s="117"/>
      <c r="F595" s="117"/>
      <c r="O595" s="58"/>
    </row>
    <row r="596" spans="5:15" ht="12.75" x14ac:dyDescent="0.2">
      <c r="E596" s="117"/>
      <c r="F596" s="117"/>
      <c r="O596" s="58"/>
    </row>
    <row r="597" spans="5:15" ht="12.75" x14ac:dyDescent="0.2">
      <c r="E597" s="117"/>
      <c r="F597" s="117"/>
      <c r="O597" s="58"/>
    </row>
    <row r="598" spans="5:15" ht="12.75" x14ac:dyDescent="0.2">
      <c r="E598" s="117"/>
      <c r="F598" s="117"/>
      <c r="O598" s="58"/>
    </row>
    <row r="599" spans="5:15" ht="12.75" x14ac:dyDescent="0.2">
      <c r="E599" s="117"/>
      <c r="F599" s="117"/>
      <c r="O599" s="58"/>
    </row>
    <row r="600" spans="5:15" ht="12.75" x14ac:dyDescent="0.2">
      <c r="E600" s="117"/>
      <c r="F600" s="117"/>
      <c r="O600" s="58"/>
    </row>
    <row r="601" spans="5:15" ht="12.75" x14ac:dyDescent="0.2">
      <c r="E601" s="117"/>
      <c r="F601" s="117"/>
      <c r="O601" s="58"/>
    </row>
    <row r="602" spans="5:15" ht="12.75" x14ac:dyDescent="0.2">
      <c r="E602" s="117"/>
      <c r="F602" s="117"/>
      <c r="O602" s="58"/>
    </row>
    <row r="603" spans="5:15" ht="12.75" x14ac:dyDescent="0.2">
      <c r="E603" s="117"/>
      <c r="F603" s="117"/>
      <c r="O603" s="58"/>
    </row>
    <row r="604" spans="5:15" ht="12.75" x14ac:dyDescent="0.2">
      <c r="E604" s="117"/>
      <c r="F604" s="117"/>
      <c r="O604" s="58"/>
    </row>
    <row r="605" spans="5:15" ht="12.75" x14ac:dyDescent="0.2">
      <c r="E605" s="117"/>
      <c r="F605" s="117"/>
      <c r="O605" s="58"/>
    </row>
    <row r="606" spans="5:15" ht="12.75" x14ac:dyDescent="0.2">
      <c r="E606" s="117"/>
      <c r="F606" s="117"/>
      <c r="O606" s="58"/>
    </row>
    <row r="607" spans="5:15" ht="12.75" x14ac:dyDescent="0.2">
      <c r="E607" s="117"/>
      <c r="F607" s="117"/>
      <c r="O607" s="58"/>
    </row>
    <row r="608" spans="5:15" ht="12.75" x14ac:dyDescent="0.2">
      <c r="E608" s="117"/>
      <c r="F608" s="117"/>
      <c r="O608" s="58"/>
    </row>
    <row r="609" spans="5:15" ht="12.75" x14ac:dyDescent="0.2">
      <c r="E609" s="117"/>
      <c r="F609" s="117"/>
      <c r="O609" s="58"/>
    </row>
    <row r="610" spans="5:15" ht="12.75" x14ac:dyDescent="0.2">
      <c r="E610" s="117"/>
      <c r="F610" s="117"/>
      <c r="O610" s="58"/>
    </row>
    <row r="611" spans="5:15" ht="12.75" x14ac:dyDescent="0.2">
      <c r="E611" s="117"/>
      <c r="F611" s="117"/>
      <c r="O611" s="58"/>
    </row>
    <row r="612" spans="5:15" ht="12.75" x14ac:dyDescent="0.2">
      <c r="E612" s="117"/>
      <c r="F612" s="117"/>
      <c r="O612" s="58"/>
    </row>
    <row r="613" spans="5:15" ht="12.75" x14ac:dyDescent="0.2">
      <c r="E613" s="117"/>
      <c r="F613" s="117"/>
      <c r="O613" s="58"/>
    </row>
    <row r="614" spans="5:15" ht="12.75" x14ac:dyDescent="0.2">
      <c r="E614" s="117"/>
      <c r="F614" s="117"/>
      <c r="O614" s="58"/>
    </row>
    <row r="615" spans="5:15" ht="12.75" x14ac:dyDescent="0.2">
      <c r="E615" s="117"/>
      <c r="F615" s="117"/>
      <c r="O615" s="58"/>
    </row>
    <row r="616" spans="5:15" ht="12.75" x14ac:dyDescent="0.2">
      <c r="E616" s="117"/>
      <c r="F616" s="117"/>
      <c r="O616" s="58"/>
    </row>
    <row r="617" spans="5:15" ht="12.75" x14ac:dyDescent="0.2">
      <c r="E617" s="117"/>
      <c r="F617" s="117"/>
      <c r="O617" s="58"/>
    </row>
    <row r="618" spans="5:15" ht="12.75" x14ac:dyDescent="0.2">
      <c r="E618" s="117"/>
      <c r="F618" s="117"/>
      <c r="O618" s="58"/>
    </row>
    <row r="619" spans="5:15" ht="12.75" x14ac:dyDescent="0.2">
      <c r="E619" s="117"/>
      <c r="F619" s="117"/>
      <c r="O619" s="58"/>
    </row>
    <row r="620" spans="5:15" ht="12.75" x14ac:dyDescent="0.2">
      <c r="E620" s="117"/>
      <c r="F620" s="117"/>
      <c r="O620" s="58"/>
    </row>
    <row r="621" spans="5:15" ht="12.75" x14ac:dyDescent="0.2">
      <c r="E621" s="117"/>
      <c r="F621" s="117"/>
      <c r="O621" s="58"/>
    </row>
    <row r="622" spans="5:15" ht="12.75" x14ac:dyDescent="0.2">
      <c r="E622" s="117"/>
      <c r="F622" s="117"/>
      <c r="O622" s="58"/>
    </row>
    <row r="623" spans="5:15" ht="12.75" x14ac:dyDescent="0.2">
      <c r="E623" s="117"/>
      <c r="F623" s="117"/>
      <c r="O623" s="58"/>
    </row>
    <row r="624" spans="5:15" ht="12.75" x14ac:dyDescent="0.2">
      <c r="E624" s="117"/>
      <c r="F624" s="117"/>
      <c r="O624" s="58"/>
    </row>
    <row r="625" spans="5:15" ht="12.75" x14ac:dyDescent="0.2">
      <c r="E625" s="117"/>
      <c r="F625" s="117"/>
      <c r="O625" s="58"/>
    </row>
    <row r="626" spans="5:15" ht="12.75" x14ac:dyDescent="0.2">
      <c r="E626" s="117"/>
      <c r="F626" s="117"/>
      <c r="O626" s="58"/>
    </row>
    <row r="627" spans="5:15" ht="12.75" x14ac:dyDescent="0.2">
      <c r="E627" s="117"/>
      <c r="F627" s="117"/>
      <c r="O627" s="58"/>
    </row>
    <row r="628" spans="5:15" ht="12.75" x14ac:dyDescent="0.2">
      <c r="E628" s="117"/>
      <c r="F628" s="117"/>
      <c r="O628" s="58"/>
    </row>
    <row r="629" spans="5:15" ht="12.75" x14ac:dyDescent="0.2">
      <c r="E629" s="117"/>
      <c r="F629" s="117"/>
      <c r="O629" s="58"/>
    </row>
    <row r="630" spans="5:15" ht="12.75" x14ac:dyDescent="0.2">
      <c r="E630" s="117"/>
      <c r="F630" s="117"/>
      <c r="O630" s="58"/>
    </row>
    <row r="631" spans="5:15" ht="12.75" x14ac:dyDescent="0.2">
      <c r="E631" s="117"/>
      <c r="F631" s="117"/>
      <c r="O631" s="58"/>
    </row>
    <row r="632" spans="5:15" ht="12.75" x14ac:dyDescent="0.2">
      <c r="E632" s="117"/>
      <c r="F632" s="117"/>
      <c r="O632" s="58"/>
    </row>
    <row r="633" spans="5:15" ht="12.75" x14ac:dyDescent="0.2">
      <c r="E633" s="117"/>
      <c r="F633" s="117"/>
      <c r="O633" s="58"/>
    </row>
    <row r="634" spans="5:15" ht="12.75" x14ac:dyDescent="0.2">
      <c r="E634" s="117"/>
      <c r="F634" s="117"/>
      <c r="O634" s="58"/>
    </row>
    <row r="635" spans="5:15" ht="12.75" x14ac:dyDescent="0.2">
      <c r="E635" s="117"/>
      <c r="F635" s="117"/>
      <c r="O635" s="58"/>
    </row>
    <row r="636" spans="5:15" ht="12.75" x14ac:dyDescent="0.2">
      <c r="E636" s="117"/>
      <c r="F636" s="117"/>
      <c r="O636" s="58"/>
    </row>
    <row r="637" spans="5:15" ht="12.75" x14ac:dyDescent="0.2">
      <c r="E637" s="117"/>
      <c r="F637" s="117"/>
      <c r="O637" s="58"/>
    </row>
    <row r="638" spans="5:15" ht="12.75" x14ac:dyDescent="0.2">
      <c r="E638" s="117"/>
      <c r="F638" s="117"/>
      <c r="O638" s="58"/>
    </row>
    <row r="639" spans="5:15" ht="12.75" x14ac:dyDescent="0.2">
      <c r="E639" s="117"/>
      <c r="F639" s="117"/>
      <c r="O639" s="58"/>
    </row>
    <row r="640" spans="5:15" ht="12.75" x14ac:dyDescent="0.2">
      <c r="E640" s="117"/>
      <c r="F640" s="117"/>
      <c r="O640" s="58"/>
    </row>
    <row r="641" spans="5:15" ht="12.75" x14ac:dyDescent="0.2">
      <c r="E641" s="117"/>
      <c r="F641" s="117"/>
      <c r="O641" s="58"/>
    </row>
    <row r="642" spans="5:15" ht="12.75" x14ac:dyDescent="0.2">
      <c r="E642" s="117"/>
      <c r="F642" s="117"/>
      <c r="O642" s="58"/>
    </row>
    <row r="643" spans="5:15" ht="12.75" x14ac:dyDescent="0.2">
      <c r="E643" s="117"/>
      <c r="F643" s="117"/>
      <c r="O643" s="58"/>
    </row>
    <row r="644" spans="5:15" ht="12.75" x14ac:dyDescent="0.2">
      <c r="E644" s="117"/>
      <c r="F644" s="117"/>
      <c r="O644" s="58"/>
    </row>
    <row r="645" spans="5:15" ht="12.75" x14ac:dyDescent="0.2">
      <c r="E645" s="117"/>
      <c r="F645" s="117"/>
      <c r="O645" s="58"/>
    </row>
    <row r="646" spans="5:15" ht="12.75" x14ac:dyDescent="0.2">
      <c r="E646" s="117"/>
      <c r="F646" s="117"/>
      <c r="O646" s="58"/>
    </row>
    <row r="647" spans="5:15" ht="12.75" x14ac:dyDescent="0.2">
      <c r="E647" s="117"/>
      <c r="F647" s="117"/>
      <c r="O647" s="58"/>
    </row>
    <row r="648" spans="5:15" ht="12.75" x14ac:dyDescent="0.2">
      <c r="E648" s="117"/>
      <c r="F648" s="117"/>
      <c r="O648" s="58"/>
    </row>
    <row r="649" spans="5:15" ht="12.75" x14ac:dyDescent="0.2">
      <c r="E649" s="117"/>
      <c r="F649" s="117"/>
      <c r="O649" s="58"/>
    </row>
    <row r="650" spans="5:15" ht="12.75" x14ac:dyDescent="0.2">
      <c r="E650" s="117"/>
      <c r="F650" s="117"/>
      <c r="O650" s="58"/>
    </row>
    <row r="651" spans="5:15" ht="12.75" x14ac:dyDescent="0.2">
      <c r="E651" s="117"/>
      <c r="F651" s="117"/>
      <c r="O651" s="58"/>
    </row>
    <row r="652" spans="5:15" ht="12.75" x14ac:dyDescent="0.2">
      <c r="E652" s="117"/>
      <c r="F652" s="117"/>
      <c r="O652" s="58"/>
    </row>
    <row r="653" spans="5:15" ht="12.75" x14ac:dyDescent="0.2">
      <c r="E653" s="117"/>
      <c r="F653" s="117"/>
      <c r="O653" s="58"/>
    </row>
    <row r="654" spans="5:15" ht="12.75" x14ac:dyDescent="0.2">
      <c r="E654" s="117"/>
      <c r="F654" s="117"/>
      <c r="O654" s="58"/>
    </row>
    <row r="655" spans="5:15" ht="12.75" x14ac:dyDescent="0.2">
      <c r="E655" s="117"/>
      <c r="F655" s="117"/>
      <c r="O655" s="58"/>
    </row>
    <row r="656" spans="5:15" ht="12.75" x14ac:dyDescent="0.2">
      <c r="E656" s="117"/>
      <c r="F656" s="117"/>
      <c r="O656" s="58"/>
    </row>
    <row r="657" spans="5:15" ht="12.75" x14ac:dyDescent="0.2">
      <c r="E657" s="117"/>
      <c r="F657" s="117"/>
      <c r="O657" s="58"/>
    </row>
    <row r="658" spans="5:15" ht="12.75" x14ac:dyDescent="0.2">
      <c r="E658" s="117"/>
      <c r="F658" s="117"/>
      <c r="O658" s="58"/>
    </row>
    <row r="659" spans="5:15" ht="12.75" x14ac:dyDescent="0.2">
      <c r="E659" s="117"/>
      <c r="F659" s="117"/>
      <c r="O659" s="58"/>
    </row>
    <row r="660" spans="5:15" ht="12.75" x14ac:dyDescent="0.2">
      <c r="E660" s="117"/>
      <c r="F660" s="117"/>
      <c r="O660" s="58"/>
    </row>
    <row r="661" spans="5:15" ht="12.75" x14ac:dyDescent="0.2">
      <c r="E661" s="117"/>
      <c r="F661" s="117"/>
      <c r="O661" s="58"/>
    </row>
    <row r="662" spans="5:15" ht="12.75" x14ac:dyDescent="0.2">
      <c r="E662" s="117"/>
      <c r="F662" s="117"/>
      <c r="O662" s="58"/>
    </row>
    <row r="663" spans="5:15" ht="12.75" x14ac:dyDescent="0.2">
      <c r="E663" s="117"/>
      <c r="F663" s="117"/>
      <c r="O663" s="58"/>
    </row>
    <row r="664" spans="5:15" ht="12.75" x14ac:dyDescent="0.2">
      <c r="E664" s="117"/>
      <c r="F664" s="117"/>
      <c r="O664" s="58"/>
    </row>
    <row r="665" spans="5:15" ht="12.75" x14ac:dyDescent="0.2">
      <c r="E665" s="117"/>
      <c r="F665" s="117"/>
      <c r="O665" s="58"/>
    </row>
    <row r="666" spans="5:15" ht="12.75" x14ac:dyDescent="0.2">
      <c r="E666" s="117"/>
      <c r="F666" s="117"/>
      <c r="O666" s="58"/>
    </row>
    <row r="667" spans="5:15" ht="12.75" x14ac:dyDescent="0.2">
      <c r="E667" s="117"/>
      <c r="F667" s="117"/>
      <c r="O667" s="58"/>
    </row>
    <row r="668" spans="5:15" ht="12.75" x14ac:dyDescent="0.2">
      <c r="E668" s="117"/>
      <c r="F668" s="117"/>
      <c r="O668" s="58"/>
    </row>
    <row r="669" spans="5:15" ht="12.75" x14ac:dyDescent="0.2">
      <c r="E669" s="117"/>
      <c r="F669" s="117"/>
      <c r="O669" s="58"/>
    </row>
    <row r="670" spans="5:15" ht="12.75" x14ac:dyDescent="0.2">
      <c r="E670" s="117"/>
      <c r="F670" s="117"/>
      <c r="O670" s="58"/>
    </row>
    <row r="671" spans="5:15" ht="12.75" x14ac:dyDescent="0.2">
      <c r="E671" s="117"/>
      <c r="F671" s="117"/>
      <c r="O671" s="58"/>
    </row>
    <row r="672" spans="5:15" ht="12.75" x14ac:dyDescent="0.2">
      <c r="E672" s="117"/>
      <c r="F672" s="117"/>
      <c r="O672" s="58"/>
    </row>
    <row r="673" spans="5:15" ht="12.75" x14ac:dyDescent="0.2">
      <c r="E673" s="117"/>
      <c r="F673" s="117"/>
      <c r="O673" s="58"/>
    </row>
    <row r="674" spans="5:15" ht="12.75" x14ac:dyDescent="0.2">
      <c r="E674" s="117"/>
      <c r="F674" s="117"/>
      <c r="O674" s="58"/>
    </row>
    <row r="675" spans="5:15" ht="12.75" x14ac:dyDescent="0.2">
      <c r="E675" s="117"/>
      <c r="F675" s="117"/>
      <c r="O675" s="58"/>
    </row>
    <row r="676" spans="5:15" ht="12.75" x14ac:dyDescent="0.2">
      <c r="E676" s="117"/>
      <c r="F676" s="117"/>
      <c r="O676" s="58"/>
    </row>
    <row r="677" spans="5:15" ht="12.75" x14ac:dyDescent="0.2">
      <c r="E677" s="117"/>
      <c r="F677" s="117"/>
      <c r="O677" s="58"/>
    </row>
    <row r="678" spans="5:15" ht="12.75" x14ac:dyDescent="0.2">
      <c r="E678" s="117"/>
      <c r="F678" s="117"/>
      <c r="O678" s="58"/>
    </row>
    <row r="679" spans="5:15" ht="12.75" x14ac:dyDescent="0.2">
      <c r="E679" s="117"/>
      <c r="F679" s="117"/>
      <c r="O679" s="58"/>
    </row>
    <row r="680" spans="5:15" ht="12.75" x14ac:dyDescent="0.2">
      <c r="E680" s="117"/>
      <c r="F680" s="117"/>
      <c r="O680" s="58"/>
    </row>
    <row r="681" spans="5:15" ht="12.75" x14ac:dyDescent="0.2">
      <c r="E681" s="117"/>
      <c r="F681" s="117"/>
      <c r="O681" s="58"/>
    </row>
    <row r="682" spans="5:15" ht="12.75" x14ac:dyDescent="0.2">
      <c r="E682" s="117"/>
      <c r="F682" s="117"/>
      <c r="O682" s="58"/>
    </row>
    <row r="683" spans="5:15" ht="12.75" x14ac:dyDescent="0.2">
      <c r="E683" s="117"/>
      <c r="F683" s="117"/>
      <c r="O683" s="58"/>
    </row>
    <row r="684" spans="5:15" ht="12.75" x14ac:dyDescent="0.2">
      <c r="E684" s="117"/>
      <c r="F684" s="117"/>
      <c r="O684" s="58"/>
    </row>
    <row r="685" spans="5:15" ht="12.75" x14ac:dyDescent="0.2">
      <c r="E685" s="117"/>
      <c r="F685" s="117"/>
      <c r="O685" s="58"/>
    </row>
    <row r="686" spans="5:15" ht="12.75" x14ac:dyDescent="0.2">
      <c r="E686" s="117"/>
      <c r="F686" s="117"/>
      <c r="O686" s="58"/>
    </row>
    <row r="687" spans="5:15" ht="12.75" x14ac:dyDescent="0.2">
      <c r="E687" s="117"/>
      <c r="F687" s="117"/>
      <c r="O687" s="58"/>
    </row>
    <row r="688" spans="5:15" ht="12.75" x14ac:dyDescent="0.2">
      <c r="E688" s="117"/>
      <c r="F688" s="117"/>
      <c r="O688" s="58"/>
    </row>
    <row r="689" spans="5:15" ht="12.75" x14ac:dyDescent="0.2">
      <c r="E689" s="117"/>
      <c r="F689" s="117"/>
      <c r="O689" s="58"/>
    </row>
    <row r="690" spans="5:15" ht="12.75" x14ac:dyDescent="0.2">
      <c r="E690" s="117"/>
      <c r="F690" s="117"/>
      <c r="O690" s="58"/>
    </row>
    <row r="691" spans="5:15" ht="12.75" x14ac:dyDescent="0.2">
      <c r="E691" s="117"/>
      <c r="F691" s="117"/>
      <c r="O691" s="58"/>
    </row>
    <row r="692" spans="5:15" ht="12.75" x14ac:dyDescent="0.2">
      <c r="E692" s="117"/>
      <c r="F692" s="117"/>
      <c r="O692" s="58"/>
    </row>
    <row r="693" spans="5:15" ht="12.75" x14ac:dyDescent="0.2">
      <c r="E693" s="117"/>
      <c r="F693" s="117"/>
      <c r="O693" s="58"/>
    </row>
    <row r="694" spans="5:15" ht="12.75" x14ac:dyDescent="0.2">
      <c r="E694" s="117"/>
      <c r="F694" s="117"/>
      <c r="O694" s="58"/>
    </row>
    <row r="695" spans="5:15" ht="12.75" x14ac:dyDescent="0.2">
      <c r="E695" s="117"/>
      <c r="F695" s="117"/>
      <c r="O695" s="58"/>
    </row>
    <row r="696" spans="5:15" ht="12.75" x14ac:dyDescent="0.2">
      <c r="E696" s="117"/>
      <c r="F696" s="117"/>
      <c r="O696" s="58"/>
    </row>
    <row r="697" spans="5:15" ht="12.75" x14ac:dyDescent="0.2">
      <c r="E697" s="117"/>
      <c r="F697" s="117"/>
      <c r="O697" s="58"/>
    </row>
    <row r="698" spans="5:15" ht="12.75" x14ac:dyDescent="0.2">
      <c r="E698" s="117"/>
      <c r="F698" s="117"/>
      <c r="O698" s="58"/>
    </row>
    <row r="699" spans="5:15" ht="12.75" x14ac:dyDescent="0.2">
      <c r="E699" s="117"/>
      <c r="F699" s="117"/>
      <c r="O699" s="58"/>
    </row>
    <row r="700" spans="5:15" ht="12.75" x14ac:dyDescent="0.2">
      <c r="E700" s="117"/>
      <c r="F700" s="117"/>
      <c r="O700" s="58"/>
    </row>
    <row r="701" spans="5:15" ht="12.75" x14ac:dyDescent="0.2">
      <c r="E701" s="117"/>
      <c r="F701" s="117"/>
      <c r="O701" s="58"/>
    </row>
    <row r="702" spans="5:15" ht="12.75" x14ac:dyDescent="0.2">
      <c r="E702" s="117"/>
      <c r="F702" s="117"/>
      <c r="O702" s="58"/>
    </row>
    <row r="703" spans="5:15" ht="12.75" x14ac:dyDescent="0.2">
      <c r="E703" s="117"/>
      <c r="F703" s="117"/>
      <c r="O703" s="58"/>
    </row>
    <row r="704" spans="5:15" ht="12.75" x14ac:dyDescent="0.2">
      <c r="E704" s="117"/>
      <c r="F704" s="117"/>
      <c r="O704" s="58"/>
    </row>
    <row r="705" spans="5:15" ht="12.75" x14ac:dyDescent="0.2">
      <c r="E705" s="117"/>
      <c r="F705" s="117"/>
      <c r="O705" s="58"/>
    </row>
    <row r="706" spans="5:15" ht="12.75" x14ac:dyDescent="0.2">
      <c r="E706" s="117"/>
      <c r="F706" s="117"/>
      <c r="O706" s="58"/>
    </row>
    <row r="707" spans="5:15" ht="12.75" x14ac:dyDescent="0.2">
      <c r="E707" s="117"/>
      <c r="F707" s="117"/>
      <c r="O707" s="58"/>
    </row>
    <row r="708" spans="5:15" ht="12.75" x14ac:dyDescent="0.2">
      <c r="E708" s="117"/>
      <c r="F708" s="117"/>
      <c r="O708" s="58"/>
    </row>
    <row r="709" spans="5:15" ht="12.75" x14ac:dyDescent="0.2">
      <c r="E709" s="117"/>
      <c r="F709" s="117"/>
      <c r="O709" s="58"/>
    </row>
    <row r="710" spans="5:15" ht="12.75" x14ac:dyDescent="0.2">
      <c r="E710" s="117"/>
      <c r="F710" s="117"/>
      <c r="O710" s="58"/>
    </row>
    <row r="711" spans="5:15" ht="12.75" x14ac:dyDescent="0.2">
      <c r="E711" s="117"/>
      <c r="F711" s="117"/>
      <c r="O711" s="58"/>
    </row>
    <row r="712" spans="5:15" ht="12.75" x14ac:dyDescent="0.2">
      <c r="E712" s="117"/>
      <c r="F712" s="117"/>
      <c r="O712" s="58"/>
    </row>
    <row r="713" spans="5:15" ht="12.75" x14ac:dyDescent="0.2">
      <c r="E713" s="117"/>
      <c r="F713" s="117"/>
      <c r="O713" s="58"/>
    </row>
    <row r="714" spans="5:15" ht="12.75" x14ac:dyDescent="0.2">
      <c r="E714" s="117"/>
      <c r="F714" s="117"/>
      <c r="O714" s="58"/>
    </row>
    <row r="715" spans="5:15" ht="12.75" x14ac:dyDescent="0.2">
      <c r="E715" s="117"/>
      <c r="F715" s="117"/>
      <c r="O715" s="58"/>
    </row>
    <row r="716" spans="5:15" ht="12.75" x14ac:dyDescent="0.2">
      <c r="E716" s="117"/>
      <c r="F716" s="117"/>
      <c r="O716" s="58"/>
    </row>
    <row r="717" spans="5:15" ht="12.75" x14ac:dyDescent="0.2">
      <c r="E717" s="117"/>
      <c r="F717" s="117"/>
      <c r="O717" s="58"/>
    </row>
    <row r="718" spans="5:15" ht="12.75" x14ac:dyDescent="0.2">
      <c r="E718" s="117"/>
      <c r="F718" s="117"/>
      <c r="O718" s="58"/>
    </row>
    <row r="719" spans="5:15" ht="12.75" x14ac:dyDescent="0.2">
      <c r="E719" s="117"/>
      <c r="F719" s="117"/>
      <c r="O719" s="58"/>
    </row>
    <row r="720" spans="5:15" ht="12.75" x14ac:dyDescent="0.2">
      <c r="E720" s="117"/>
      <c r="F720" s="117"/>
      <c r="O720" s="58"/>
    </row>
    <row r="721" spans="5:15" ht="12.75" x14ac:dyDescent="0.2">
      <c r="E721" s="117"/>
      <c r="F721" s="117"/>
      <c r="O721" s="58"/>
    </row>
    <row r="722" spans="5:15" ht="12.75" x14ac:dyDescent="0.2">
      <c r="E722" s="117"/>
      <c r="F722" s="117"/>
      <c r="O722" s="58"/>
    </row>
    <row r="723" spans="5:15" ht="12.75" x14ac:dyDescent="0.2">
      <c r="E723" s="117"/>
      <c r="F723" s="117"/>
      <c r="O723" s="58"/>
    </row>
    <row r="724" spans="5:15" ht="12.75" x14ac:dyDescent="0.2">
      <c r="E724" s="117"/>
      <c r="F724" s="117"/>
      <c r="O724" s="58"/>
    </row>
    <row r="725" spans="5:15" ht="12.75" x14ac:dyDescent="0.2">
      <c r="E725" s="117"/>
      <c r="F725" s="117"/>
      <c r="O725" s="58"/>
    </row>
    <row r="726" spans="5:15" ht="12.75" x14ac:dyDescent="0.2">
      <c r="E726" s="117"/>
      <c r="F726" s="117"/>
      <c r="O726" s="58"/>
    </row>
    <row r="727" spans="5:15" ht="12.75" x14ac:dyDescent="0.2">
      <c r="E727" s="117"/>
      <c r="F727" s="117"/>
      <c r="O727" s="58"/>
    </row>
    <row r="728" spans="5:15" ht="12.75" x14ac:dyDescent="0.2">
      <c r="E728" s="117"/>
      <c r="F728" s="117"/>
      <c r="O728" s="58"/>
    </row>
    <row r="729" spans="5:15" ht="12.75" x14ac:dyDescent="0.2">
      <c r="E729" s="117"/>
      <c r="F729" s="117"/>
      <c r="O729" s="58"/>
    </row>
    <row r="730" spans="5:15" ht="12.75" x14ac:dyDescent="0.2">
      <c r="E730" s="117"/>
      <c r="F730" s="117"/>
      <c r="O730" s="58"/>
    </row>
    <row r="731" spans="5:15" ht="12.75" x14ac:dyDescent="0.2">
      <c r="E731" s="117"/>
      <c r="F731" s="117"/>
      <c r="O731" s="58"/>
    </row>
    <row r="732" spans="5:15" ht="12.75" x14ac:dyDescent="0.2">
      <c r="E732" s="117"/>
      <c r="F732" s="117"/>
      <c r="O732" s="58"/>
    </row>
    <row r="733" spans="5:15" ht="12.75" x14ac:dyDescent="0.2">
      <c r="E733" s="117"/>
      <c r="F733" s="117"/>
      <c r="O733" s="58"/>
    </row>
    <row r="734" spans="5:15" ht="12.75" x14ac:dyDescent="0.2">
      <c r="E734" s="117"/>
      <c r="F734" s="117"/>
      <c r="O734" s="58"/>
    </row>
    <row r="735" spans="5:15" ht="12.75" x14ac:dyDescent="0.2">
      <c r="E735" s="117"/>
      <c r="F735" s="117"/>
      <c r="O735" s="58"/>
    </row>
    <row r="736" spans="5:15" ht="12.75" x14ac:dyDescent="0.2">
      <c r="E736" s="117"/>
      <c r="F736" s="117"/>
      <c r="O736" s="58"/>
    </row>
    <row r="737" spans="5:15" ht="12.75" x14ac:dyDescent="0.2">
      <c r="E737" s="117"/>
      <c r="F737" s="117"/>
      <c r="O737" s="58"/>
    </row>
    <row r="738" spans="5:15" ht="12.75" x14ac:dyDescent="0.2">
      <c r="E738" s="117"/>
      <c r="F738" s="117"/>
      <c r="O738" s="58"/>
    </row>
    <row r="739" spans="5:15" ht="12.75" x14ac:dyDescent="0.2">
      <c r="E739" s="117"/>
      <c r="F739" s="117"/>
      <c r="O739" s="58"/>
    </row>
    <row r="740" spans="5:15" ht="12.75" x14ac:dyDescent="0.2">
      <c r="E740" s="117"/>
      <c r="F740" s="117"/>
      <c r="O740" s="58"/>
    </row>
    <row r="741" spans="5:15" ht="12.75" x14ac:dyDescent="0.2">
      <c r="E741" s="117"/>
      <c r="F741" s="117"/>
      <c r="O741" s="58"/>
    </row>
    <row r="742" spans="5:15" ht="12.75" x14ac:dyDescent="0.2">
      <c r="E742" s="117"/>
      <c r="F742" s="117"/>
      <c r="O742" s="58"/>
    </row>
    <row r="743" spans="5:15" ht="12.75" x14ac:dyDescent="0.2">
      <c r="E743" s="117"/>
      <c r="F743" s="117"/>
      <c r="O743" s="58"/>
    </row>
    <row r="744" spans="5:15" ht="12.75" x14ac:dyDescent="0.2">
      <c r="E744" s="117"/>
      <c r="F744" s="117"/>
      <c r="O744" s="58"/>
    </row>
    <row r="745" spans="5:15" ht="12.75" x14ac:dyDescent="0.2">
      <c r="E745" s="117"/>
      <c r="F745" s="117"/>
      <c r="O745" s="58"/>
    </row>
    <row r="746" spans="5:15" ht="12.75" x14ac:dyDescent="0.2">
      <c r="E746" s="117"/>
      <c r="F746" s="117"/>
      <c r="O746" s="58"/>
    </row>
    <row r="747" spans="5:15" ht="12.75" x14ac:dyDescent="0.2">
      <c r="E747" s="117"/>
      <c r="F747" s="117"/>
      <c r="O747" s="58"/>
    </row>
    <row r="748" spans="5:15" ht="12.75" x14ac:dyDescent="0.2">
      <c r="E748" s="117"/>
      <c r="F748" s="117"/>
      <c r="O748" s="58"/>
    </row>
    <row r="749" spans="5:15" ht="12.75" x14ac:dyDescent="0.2">
      <c r="E749" s="117"/>
      <c r="F749" s="117"/>
      <c r="O749" s="58"/>
    </row>
    <row r="750" spans="5:15" ht="12.75" x14ac:dyDescent="0.2">
      <c r="E750" s="117"/>
      <c r="F750" s="117"/>
      <c r="O750" s="58"/>
    </row>
    <row r="751" spans="5:15" ht="12.75" x14ac:dyDescent="0.2">
      <c r="E751" s="117"/>
      <c r="F751" s="117"/>
      <c r="O751" s="58"/>
    </row>
    <row r="752" spans="5:15" ht="12.75" x14ac:dyDescent="0.2">
      <c r="E752" s="117"/>
      <c r="F752" s="117"/>
      <c r="O752" s="58"/>
    </row>
    <row r="753" spans="5:15" ht="12.75" x14ac:dyDescent="0.2">
      <c r="E753" s="117"/>
      <c r="F753" s="117"/>
      <c r="O753" s="58"/>
    </row>
    <row r="754" spans="5:15" ht="12.75" x14ac:dyDescent="0.2">
      <c r="E754" s="117"/>
      <c r="F754" s="117"/>
      <c r="O754" s="58"/>
    </row>
    <row r="755" spans="5:15" ht="12.75" x14ac:dyDescent="0.2">
      <c r="E755" s="117"/>
      <c r="F755" s="117"/>
      <c r="O755" s="58"/>
    </row>
    <row r="756" spans="5:15" ht="12.75" x14ac:dyDescent="0.2">
      <c r="E756" s="117"/>
      <c r="F756" s="117"/>
      <c r="O756" s="58"/>
    </row>
    <row r="757" spans="5:15" ht="12.75" x14ac:dyDescent="0.2">
      <c r="E757" s="117"/>
      <c r="F757" s="117"/>
      <c r="O757" s="58"/>
    </row>
    <row r="758" spans="5:15" ht="12.75" x14ac:dyDescent="0.2">
      <c r="E758" s="117"/>
      <c r="F758" s="117"/>
      <c r="O758" s="58"/>
    </row>
    <row r="759" spans="5:15" ht="12.75" x14ac:dyDescent="0.2">
      <c r="E759" s="117"/>
      <c r="F759" s="117"/>
      <c r="O759" s="58"/>
    </row>
    <row r="760" spans="5:15" ht="12.75" x14ac:dyDescent="0.2">
      <c r="E760" s="117"/>
      <c r="F760" s="117"/>
      <c r="O760" s="58"/>
    </row>
    <row r="761" spans="5:15" ht="12.75" x14ac:dyDescent="0.2">
      <c r="E761" s="117"/>
      <c r="F761" s="117"/>
      <c r="O761" s="58"/>
    </row>
    <row r="762" spans="5:15" ht="12.75" x14ac:dyDescent="0.2">
      <c r="E762" s="117"/>
      <c r="F762" s="117"/>
      <c r="O762" s="58"/>
    </row>
    <row r="763" spans="5:15" ht="12.75" x14ac:dyDescent="0.2">
      <c r="E763" s="117"/>
      <c r="F763" s="117"/>
      <c r="O763" s="58"/>
    </row>
    <row r="764" spans="5:15" ht="12.75" x14ac:dyDescent="0.2">
      <c r="E764" s="117"/>
      <c r="F764" s="117"/>
      <c r="O764" s="58"/>
    </row>
    <row r="765" spans="5:15" ht="12.75" x14ac:dyDescent="0.2">
      <c r="E765" s="117"/>
      <c r="F765" s="117"/>
      <c r="O765" s="58"/>
    </row>
    <row r="766" spans="5:15" ht="12.75" x14ac:dyDescent="0.2">
      <c r="E766" s="117"/>
      <c r="F766" s="117"/>
      <c r="O766" s="58"/>
    </row>
    <row r="767" spans="5:15" ht="12.75" x14ac:dyDescent="0.2">
      <c r="E767" s="117"/>
      <c r="F767" s="117"/>
      <c r="O767" s="58"/>
    </row>
    <row r="768" spans="5:15" ht="12.75" x14ac:dyDescent="0.2">
      <c r="E768" s="117"/>
      <c r="F768" s="117"/>
      <c r="O768" s="58"/>
    </row>
    <row r="769" spans="5:15" ht="12.75" x14ac:dyDescent="0.2">
      <c r="E769" s="117"/>
      <c r="F769" s="117"/>
      <c r="O769" s="58"/>
    </row>
    <row r="770" spans="5:15" ht="12.75" x14ac:dyDescent="0.2">
      <c r="E770" s="117"/>
      <c r="F770" s="117"/>
      <c r="O770" s="58"/>
    </row>
    <row r="771" spans="5:15" ht="12.75" x14ac:dyDescent="0.2">
      <c r="E771" s="117"/>
      <c r="F771" s="117"/>
      <c r="O771" s="58"/>
    </row>
    <row r="772" spans="5:15" ht="12.75" x14ac:dyDescent="0.2">
      <c r="E772" s="117"/>
      <c r="F772" s="117"/>
      <c r="O772" s="58"/>
    </row>
    <row r="773" spans="5:15" ht="12.75" x14ac:dyDescent="0.2">
      <c r="E773" s="117"/>
      <c r="F773" s="117"/>
      <c r="O773" s="58"/>
    </row>
    <row r="774" spans="5:15" ht="12.75" x14ac:dyDescent="0.2">
      <c r="E774" s="117"/>
      <c r="F774" s="117"/>
      <c r="O774" s="58"/>
    </row>
    <row r="775" spans="5:15" ht="12.75" x14ac:dyDescent="0.2">
      <c r="E775" s="117"/>
      <c r="F775" s="117"/>
      <c r="O775" s="58"/>
    </row>
    <row r="776" spans="5:15" ht="12.75" x14ac:dyDescent="0.2">
      <c r="E776" s="117"/>
      <c r="F776" s="117"/>
      <c r="O776" s="58"/>
    </row>
    <row r="777" spans="5:15" ht="12.75" x14ac:dyDescent="0.2">
      <c r="E777" s="117"/>
      <c r="F777" s="117"/>
      <c r="O777" s="58"/>
    </row>
    <row r="778" spans="5:15" ht="12.75" x14ac:dyDescent="0.2">
      <c r="E778" s="117"/>
      <c r="F778" s="117"/>
      <c r="O778" s="58"/>
    </row>
    <row r="779" spans="5:15" ht="12.75" x14ac:dyDescent="0.2">
      <c r="E779" s="117"/>
      <c r="F779" s="117"/>
      <c r="O779" s="58"/>
    </row>
    <row r="780" spans="5:15" ht="12.75" x14ac:dyDescent="0.2">
      <c r="E780" s="117"/>
      <c r="F780" s="117"/>
      <c r="O780" s="58"/>
    </row>
    <row r="781" spans="5:15" ht="12.75" x14ac:dyDescent="0.2">
      <c r="E781" s="117"/>
      <c r="F781" s="117"/>
      <c r="O781" s="58"/>
    </row>
    <row r="782" spans="5:15" ht="12.75" x14ac:dyDescent="0.2">
      <c r="E782" s="117"/>
      <c r="F782" s="117"/>
      <c r="O782" s="58"/>
    </row>
    <row r="783" spans="5:15" ht="12.75" x14ac:dyDescent="0.2">
      <c r="E783" s="117"/>
      <c r="F783" s="117"/>
      <c r="O783" s="58"/>
    </row>
    <row r="784" spans="5:15" ht="12.75" x14ac:dyDescent="0.2">
      <c r="E784" s="117"/>
      <c r="F784" s="117"/>
      <c r="O784" s="58"/>
    </row>
    <row r="785" spans="5:15" ht="12.75" x14ac:dyDescent="0.2">
      <c r="E785" s="117"/>
      <c r="F785" s="117"/>
      <c r="O785" s="58"/>
    </row>
    <row r="786" spans="5:15" ht="12.75" x14ac:dyDescent="0.2">
      <c r="E786" s="117"/>
      <c r="F786" s="117"/>
      <c r="O786" s="58"/>
    </row>
    <row r="787" spans="5:15" ht="12.75" x14ac:dyDescent="0.2">
      <c r="E787" s="117"/>
      <c r="F787" s="117"/>
      <c r="O787" s="58"/>
    </row>
    <row r="788" spans="5:15" ht="12.75" x14ac:dyDescent="0.2">
      <c r="E788" s="117"/>
      <c r="F788" s="117"/>
      <c r="O788" s="58"/>
    </row>
    <row r="789" spans="5:15" ht="12.75" x14ac:dyDescent="0.2">
      <c r="E789" s="117"/>
      <c r="F789" s="117"/>
      <c r="O789" s="58"/>
    </row>
    <row r="790" spans="5:15" ht="12.75" x14ac:dyDescent="0.2">
      <c r="E790" s="117"/>
      <c r="F790" s="117"/>
      <c r="O790" s="58"/>
    </row>
    <row r="791" spans="5:15" ht="12.75" x14ac:dyDescent="0.2">
      <c r="E791" s="117"/>
      <c r="F791" s="117"/>
      <c r="O791" s="58"/>
    </row>
    <row r="792" spans="5:15" ht="12.75" x14ac:dyDescent="0.2">
      <c r="E792" s="117"/>
      <c r="F792" s="117"/>
      <c r="O792" s="58"/>
    </row>
    <row r="793" spans="5:15" ht="12.75" x14ac:dyDescent="0.2">
      <c r="E793" s="117"/>
      <c r="F793" s="117"/>
      <c r="O793" s="58"/>
    </row>
    <row r="794" spans="5:15" ht="12.75" x14ac:dyDescent="0.2">
      <c r="E794" s="117"/>
      <c r="F794" s="117"/>
      <c r="O794" s="58"/>
    </row>
    <row r="795" spans="5:15" ht="12.75" x14ac:dyDescent="0.2">
      <c r="E795" s="117"/>
      <c r="F795" s="117"/>
      <c r="O795" s="58"/>
    </row>
    <row r="796" spans="5:15" ht="12.75" x14ac:dyDescent="0.2">
      <c r="E796" s="117"/>
      <c r="F796" s="117"/>
      <c r="O796" s="58"/>
    </row>
    <row r="797" spans="5:15" ht="12.75" x14ac:dyDescent="0.2">
      <c r="E797" s="117"/>
      <c r="F797" s="117"/>
      <c r="O797" s="58"/>
    </row>
    <row r="798" spans="5:15" ht="12.75" x14ac:dyDescent="0.2">
      <c r="E798" s="117"/>
      <c r="F798" s="117"/>
      <c r="O798" s="58"/>
    </row>
    <row r="799" spans="5:15" ht="12.75" x14ac:dyDescent="0.2">
      <c r="E799" s="117"/>
      <c r="F799" s="117"/>
      <c r="O799" s="58"/>
    </row>
    <row r="800" spans="5:15" ht="12.75" x14ac:dyDescent="0.2">
      <c r="E800" s="117"/>
      <c r="F800" s="117"/>
      <c r="O800" s="58"/>
    </row>
    <row r="801" spans="5:15" ht="12.75" x14ac:dyDescent="0.2">
      <c r="E801" s="117"/>
      <c r="F801" s="117"/>
      <c r="O801" s="58"/>
    </row>
    <row r="802" spans="5:15" ht="12.75" x14ac:dyDescent="0.2">
      <c r="E802" s="117"/>
      <c r="F802" s="117"/>
      <c r="O802" s="58"/>
    </row>
    <row r="803" spans="5:15" ht="12.75" x14ac:dyDescent="0.2">
      <c r="E803" s="117"/>
      <c r="F803" s="117"/>
      <c r="O803" s="58"/>
    </row>
    <row r="804" spans="5:15" ht="12.75" x14ac:dyDescent="0.2">
      <c r="E804" s="117"/>
      <c r="F804" s="117"/>
      <c r="O804" s="58"/>
    </row>
    <row r="805" spans="5:15" ht="12.75" x14ac:dyDescent="0.2">
      <c r="E805" s="117"/>
      <c r="F805" s="117"/>
      <c r="O805" s="58"/>
    </row>
    <row r="806" spans="5:15" ht="12.75" x14ac:dyDescent="0.2">
      <c r="E806" s="117"/>
      <c r="F806" s="117"/>
      <c r="O806" s="58"/>
    </row>
    <row r="807" spans="5:15" ht="12.75" x14ac:dyDescent="0.2">
      <c r="E807" s="117"/>
      <c r="F807" s="117"/>
      <c r="O807" s="58"/>
    </row>
    <row r="808" spans="5:15" ht="12.75" x14ac:dyDescent="0.2">
      <c r="E808" s="117"/>
      <c r="F808" s="117"/>
      <c r="O808" s="58"/>
    </row>
    <row r="809" spans="5:15" ht="12.75" x14ac:dyDescent="0.2">
      <c r="E809" s="117"/>
      <c r="F809" s="117"/>
      <c r="O809" s="58"/>
    </row>
    <row r="810" spans="5:15" ht="12.75" x14ac:dyDescent="0.2">
      <c r="E810" s="117"/>
      <c r="F810" s="117"/>
      <c r="O810" s="58"/>
    </row>
    <row r="811" spans="5:15" ht="12.75" x14ac:dyDescent="0.2">
      <c r="E811" s="117"/>
      <c r="F811" s="117"/>
      <c r="O811" s="58"/>
    </row>
    <row r="812" spans="5:15" ht="12.75" x14ac:dyDescent="0.2">
      <c r="E812" s="117"/>
      <c r="F812" s="117"/>
      <c r="O812" s="58"/>
    </row>
    <row r="813" spans="5:15" ht="12.75" x14ac:dyDescent="0.2">
      <c r="E813" s="117"/>
      <c r="F813" s="117"/>
      <c r="O813" s="58"/>
    </row>
    <row r="814" spans="5:15" ht="12.75" x14ac:dyDescent="0.2">
      <c r="E814" s="117"/>
      <c r="F814" s="117"/>
      <c r="O814" s="58"/>
    </row>
    <row r="815" spans="5:15" ht="12.75" x14ac:dyDescent="0.2">
      <c r="E815" s="117"/>
      <c r="F815" s="117"/>
      <c r="O815" s="58"/>
    </row>
    <row r="816" spans="5:15" ht="12.75" x14ac:dyDescent="0.2">
      <c r="E816" s="117"/>
      <c r="F816" s="117"/>
      <c r="O816" s="58"/>
    </row>
    <row r="817" spans="5:15" ht="12.75" x14ac:dyDescent="0.2">
      <c r="E817" s="117"/>
      <c r="F817" s="117"/>
      <c r="O817" s="58"/>
    </row>
    <row r="818" spans="5:15" ht="12.75" x14ac:dyDescent="0.2">
      <c r="E818" s="117"/>
      <c r="F818" s="117"/>
      <c r="O818" s="58"/>
    </row>
    <row r="819" spans="5:15" ht="12.75" x14ac:dyDescent="0.2">
      <c r="E819" s="117"/>
      <c r="F819" s="117"/>
      <c r="O819" s="58"/>
    </row>
    <row r="820" spans="5:15" ht="12.75" x14ac:dyDescent="0.2">
      <c r="E820" s="117"/>
      <c r="F820" s="117"/>
      <c r="O820" s="58"/>
    </row>
    <row r="821" spans="5:15" ht="12.75" x14ac:dyDescent="0.2">
      <c r="E821" s="117"/>
      <c r="F821" s="117"/>
      <c r="O821" s="58"/>
    </row>
    <row r="822" spans="5:15" ht="12.75" x14ac:dyDescent="0.2">
      <c r="E822" s="117"/>
      <c r="F822" s="117"/>
      <c r="O822" s="58"/>
    </row>
    <row r="823" spans="5:15" ht="12.75" x14ac:dyDescent="0.2">
      <c r="E823" s="117"/>
      <c r="F823" s="117"/>
      <c r="O823" s="58"/>
    </row>
    <row r="824" spans="5:15" ht="12.75" x14ac:dyDescent="0.2">
      <c r="E824" s="117"/>
      <c r="F824" s="117"/>
      <c r="O824" s="58"/>
    </row>
    <row r="825" spans="5:15" ht="12.75" x14ac:dyDescent="0.2">
      <c r="E825" s="117"/>
      <c r="F825" s="117"/>
      <c r="O825" s="58"/>
    </row>
    <row r="826" spans="5:15" ht="12.75" x14ac:dyDescent="0.2">
      <c r="E826" s="117"/>
      <c r="F826" s="117"/>
      <c r="O826" s="58"/>
    </row>
    <row r="827" spans="5:15" ht="12.75" x14ac:dyDescent="0.2">
      <c r="E827" s="117"/>
      <c r="F827" s="117"/>
      <c r="O827" s="58"/>
    </row>
    <row r="828" spans="5:15" ht="12.75" x14ac:dyDescent="0.2">
      <c r="E828" s="117"/>
      <c r="F828" s="117"/>
      <c r="O828" s="58"/>
    </row>
    <row r="829" spans="5:15" ht="12.75" x14ac:dyDescent="0.2">
      <c r="E829" s="117"/>
      <c r="F829" s="117"/>
      <c r="O829" s="58"/>
    </row>
    <row r="830" spans="5:15" ht="12.75" x14ac:dyDescent="0.2">
      <c r="E830" s="117"/>
      <c r="F830" s="117"/>
      <c r="O830" s="58"/>
    </row>
    <row r="831" spans="5:15" ht="12.75" x14ac:dyDescent="0.2">
      <c r="E831" s="117"/>
      <c r="F831" s="117"/>
      <c r="O831" s="58"/>
    </row>
    <row r="832" spans="5:15" ht="12.75" x14ac:dyDescent="0.2">
      <c r="E832" s="117"/>
      <c r="F832" s="117"/>
      <c r="O832" s="58"/>
    </row>
    <row r="833" spans="5:15" ht="12.75" x14ac:dyDescent="0.2">
      <c r="E833" s="117"/>
      <c r="F833" s="117"/>
      <c r="O833" s="58"/>
    </row>
    <row r="834" spans="5:15" ht="12.75" x14ac:dyDescent="0.2">
      <c r="E834" s="117"/>
      <c r="F834" s="117"/>
      <c r="O834" s="58"/>
    </row>
    <row r="835" spans="5:15" ht="12.75" x14ac:dyDescent="0.2">
      <c r="E835" s="117"/>
      <c r="F835" s="117"/>
      <c r="O835" s="58"/>
    </row>
    <row r="836" spans="5:15" ht="12.75" x14ac:dyDescent="0.2">
      <c r="E836" s="117"/>
      <c r="F836" s="117"/>
      <c r="O836" s="58"/>
    </row>
    <row r="837" spans="5:15" ht="12.75" x14ac:dyDescent="0.2">
      <c r="E837" s="117"/>
      <c r="F837" s="117"/>
      <c r="O837" s="58"/>
    </row>
    <row r="838" spans="5:15" ht="12.75" x14ac:dyDescent="0.2">
      <c r="E838" s="117"/>
      <c r="F838" s="117"/>
      <c r="O838" s="58"/>
    </row>
    <row r="839" spans="5:15" ht="12.75" x14ac:dyDescent="0.2">
      <c r="E839" s="117"/>
      <c r="F839" s="117"/>
      <c r="O839" s="58"/>
    </row>
    <row r="840" spans="5:15" ht="12.75" x14ac:dyDescent="0.2">
      <c r="E840" s="117"/>
      <c r="F840" s="117"/>
      <c r="O840" s="58"/>
    </row>
    <row r="841" spans="5:15" ht="12.75" x14ac:dyDescent="0.2">
      <c r="E841" s="117"/>
      <c r="F841" s="117"/>
      <c r="O841" s="58"/>
    </row>
    <row r="842" spans="5:15" ht="12.75" x14ac:dyDescent="0.2">
      <c r="E842" s="117"/>
      <c r="F842" s="117"/>
      <c r="O842" s="58"/>
    </row>
    <row r="843" spans="5:15" ht="12.75" x14ac:dyDescent="0.2">
      <c r="E843" s="117"/>
      <c r="F843" s="117"/>
      <c r="O843" s="58"/>
    </row>
    <row r="844" spans="5:15" ht="12.75" x14ac:dyDescent="0.2">
      <c r="E844" s="117"/>
      <c r="F844" s="117"/>
      <c r="O844" s="58"/>
    </row>
    <row r="845" spans="5:15" ht="12.75" x14ac:dyDescent="0.2">
      <c r="E845" s="117"/>
      <c r="F845" s="117"/>
      <c r="O845" s="58"/>
    </row>
    <row r="846" spans="5:15" ht="12.75" x14ac:dyDescent="0.2">
      <c r="E846" s="117"/>
      <c r="F846" s="117"/>
      <c r="O846" s="58"/>
    </row>
    <row r="847" spans="5:15" ht="12.75" x14ac:dyDescent="0.2">
      <c r="E847" s="117"/>
      <c r="F847" s="117"/>
      <c r="O847" s="58"/>
    </row>
    <row r="848" spans="5:15" ht="12.75" x14ac:dyDescent="0.2">
      <c r="E848" s="117"/>
      <c r="F848" s="117"/>
      <c r="O848" s="58"/>
    </row>
    <row r="849" spans="5:15" ht="12.75" x14ac:dyDescent="0.2">
      <c r="E849" s="117"/>
      <c r="F849" s="117"/>
      <c r="O849" s="58"/>
    </row>
    <row r="850" spans="5:15" ht="12.75" x14ac:dyDescent="0.2">
      <c r="E850" s="117"/>
      <c r="F850" s="117"/>
      <c r="O850" s="58"/>
    </row>
    <row r="851" spans="5:15" ht="12.75" x14ac:dyDescent="0.2">
      <c r="E851" s="117"/>
      <c r="F851" s="117"/>
      <c r="O851" s="58"/>
    </row>
    <row r="852" spans="5:15" ht="12.75" x14ac:dyDescent="0.2">
      <c r="E852" s="117"/>
      <c r="F852" s="117"/>
      <c r="O852" s="58"/>
    </row>
    <row r="853" spans="5:15" ht="12.75" x14ac:dyDescent="0.2">
      <c r="E853" s="117"/>
      <c r="F853" s="117"/>
      <c r="O853" s="58"/>
    </row>
    <row r="854" spans="5:15" ht="12.75" x14ac:dyDescent="0.2">
      <c r="E854" s="117"/>
      <c r="F854" s="117"/>
      <c r="O854" s="58"/>
    </row>
    <row r="855" spans="5:15" ht="12.75" x14ac:dyDescent="0.2">
      <c r="E855" s="117"/>
      <c r="F855" s="117"/>
      <c r="O855" s="58"/>
    </row>
    <row r="856" spans="5:15" ht="12.75" x14ac:dyDescent="0.2">
      <c r="E856" s="117"/>
      <c r="F856" s="117"/>
      <c r="O856" s="58"/>
    </row>
    <row r="857" spans="5:15" ht="12.75" x14ac:dyDescent="0.2">
      <c r="E857" s="117"/>
      <c r="F857" s="117"/>
      <c r="O857" s="58"/>
    </row>
    <row r="858" spans="5:15" ht="12.75" x14ac:dyDescent="0.2">
      <c r="E858" s="117"/>
      <c r="F858" s="117"/>
      <c r="O858" s="58"/>
    </row>
    <row r="859" spans="5:15" ht="12.75" x14ac:dyDescent="0.2">
      <c r="E859" s="117"/>
      <c r="F859" s="117"/>
      <c r="O859" s="58"/>
    </row>
    <row r="860" spans="5:15" ht="12.75" x14ac:dyDescent="0.2">
      <c r="E860" s="117"/>
      <c r="F860" s="117"/>
      <c r="O860" s="58"/>
    </row>
    <row r="861" spans="5:15" ht="12.75" x14ac:dyDescent="0.2">
      <c r="E861" s="117"/>
      <c r="F861" s="117"/>
      <c r="O861" s="58"/>
    </row>
    <row r="862" spans="5:15" ht="12.75" x14ac:dyDescent="0.2">
      <c r="E862" s="117"/>
      <c r="F862" s="117"/>
      <c r="O862" s="58"/>
    </row>
    <row r="863" spans="5:15" ht="12.75" x14ac:dyDescent="0.2">
      <c r="E863" s="117"/>
      <c r="F863" s="117"/>
      <c r="O863" s="58"/>
    </row>
    <row r="864" spans="5:15" ht="12.75" x14ac:dyDescent="0.2">
      <c r="E864" s="117"/>
      <c r="F864" s="117"/>
      <c r="O864" s="58"/>
    </row>
    <row r="865" spans="5:15" ht="12.75" x14ac:dyDescent="0.2">
      <c r="E865" s="117"/>
      <c r="F865" s="117"/>
      <c r="O865" s="58"/>
    </row>
    <row r="866" spans="5:15" ht="12.75" x14ac:dyDescent="0.2">
      <c r="E866" s="117"/>
      <c r="F866" s="117"/>
      <c r="O866" s="58"/>
    </row>
    <row r="867" spans="5:15" ht="12.75" x14ac:dyDescent="0.2">
      <c r="E867" s="117"/>
      <c r="F867" s="117"/>
      <c r="O867" s="58"/>
    </row>
    <row r="868" spans="5:15" ht="12.75" x14ac:dyDescent="0.2">
      <c r="E868" s="117"/>
      <c r="F868" s="117"/>
      <c r="O868" s="58"/>
    </row>
    <row r="869" spans="5:15" ht="12.75" x14ac:dyDescent="0.2">
      <c r="E869" s="117"/>
      <c r="F869" s="117"/>
      <c r="O869" s="58"/>
    </row>
    <row r="870" spans="5:15" ht="12.75" x14ac:dyDescent="0.2">
      <c r="E870" s="117"/>
      <c r="F870" s="117"/>
      <c r="O870" s="58"/>
    </row>
    <row r="871" spans="5:15" ht="12.75" x14ac:dyDescent="0.2">
      <c r="E871" s="117"/>
      <c r="F871" s="117"/>
      <c r="O871" s="58"/>
    </row>
    <row r="872" spans="5:15" ht="12.75" x14ac:dyDescent="0.2">
      <c r="E872" s="117"/>
      <c r="F872" s="117"/>
      <c r="O872" s="58"/>
    </row>
    <row r="873" spans="5:15" ht="12.75" x14ac:dyDescent="0.2">
      <c r="E873" s="117"/>
      <c r="F873" s="117"/>
      <c r="O873" s="58"/>
    </row>
    <row r="874" spans="5:15" ht="12.75" x14ac:dyDescent="0.2">
      <c r="E874" s="117"/>
      <c r="F874" s="117"/>
      <c r="O874" s="58"/>
    </row>
    <row r="875" spans="5:15" ht="12.75" x14ac:dyDescent="0.2">
      <c r="E875" s="117"/>
      <c r="F875" s="117"/>
      <c r="O875" s="58"/>
    </row>
    <row r="876" spans="5:15" ht="12.75" x14ac:dyDescent="0.2">
      <c r="E876" s="117"/>
      <c r="F876" s="117"/>
      <c r="O876" s="58"/>
    </row>
    <row r="877" spans="5:15" ht="12.75" x14ac:dyDescent="0.2">
      <c r="E877" s="117"/>
      <c r="F877" s="117"/>
      <c r="O877" s="58"/>
    </row>
    <row r="878" spans="5:15" ht="12.75" x14ac:dyDescent="0.2">
      <c r="E878" s="117"/>
      <c r="F878" s="117"/>
      <c r="O878" s="58"/>
    </row>
    <row r="879" spans="5:15" ht="12.75" x14ac:dyDescent="0.2">
      <c r="E879" s="117"/>
      <c r="F879" s="117"/>
      <c r="O879" s="58"/>
    </row>
    <row r="880" spans="5:15" ht="12.75" x14ac:dyDescent="0.2">
      <c r="E880" s="117"/>
      <c r="F880" s="117"/>
      <c r="O880" s="58"/>
    </row>
    <row r="881" spans="5:15" ht="12.75" x14ac:dyDescent="0.2">
      <c r="E881" s="117"/>
      <c r="F881" s="117"/>
      <c r="O881" s="58"/>
    </row>
    <row r="882" spans="5:15" ht="12.75" x14ac:dyDescent="0.2">
      <c r="E882" s="117"/>
      <c r="F882" s="117"/>
      <c r="O882" s="58"/>
    </row>
    <row r="883" spans="5:15" ht="12.75" x14ac:dyDescent="0.2">
      <c r="E883" s="117"/>
      <c r="F883" s="117"/>
      <c r="O883" s="58"/>
    </row>
    <row r="884" spans="5:15" ht="12.75" x14ac:dyDescent="0.2">
      <c r="E884" s="117"/>
      <c r="F884" s="117"/>
      <c r="O884" s="58"/>
    </row>
    <row r="885" spans="5:15" ht="12.75" x14ac:dyDescent="0.2">
      <c r="E885" s="117"/>
      <c r="F885" s="117"/>
      <c r="O885" s="58"/>
    </row>
    <row r="886" spans="5:15" ht="12.75" x14ac:dyDescent="0.2">
      <c r="E886" s="117"/>
      <c r="F886" s="117"/>
      <c r="O886" s="58"/>
    </row>
    <row r="887" spans="5:15" ht="12.75" x14ac:dyDescent="0.2">
      <c r="E887" s="117"/>
      <c r="F887" s="117"/>
      <c r="O887" s="58"/>
    </row>
    <row r="888" spans="5:15" ht="12.75" x14ac:dyDescent="0.2">
      <c r="E888" s="117"/>
      <c r="F888" s="117"/>
      <c r="O888" s="58"/>
    </row>
    <row r="889" spans="5:15" ht="12.75" x14ac:dyDescent="0.2">
      <c r="E889" s="117"/>
      <c r="F889" s="117"/>
      <c r="O889" s="58"/>
    </row>
    <row r="890" spans="5:15" ht="12.75" x14ac:dyDescent="0.2">
      <c r="E890" s="117"/>
      <c r="F890" s="117"/>
      <c r="O890" s="58"/>
    </row>
    <row r="891" spans="5:15" ht="12.75" x14ac:dyDescent="0.2">
      <c r="E891" s="117"/>
      <c r="F891" s="117"/>
      <c r="O891" s="58"/>
    </row>
    <row r="892" spans="5:15" ht="12.75" x14ac:dyDescent="0.2">
      <c r="E892" s="117"/>
      <c r="F892" s="117"/>
      <c r="O892" s="58"/>
    </row>
    <row r="893" spans="5:15" ht="12.75" x14ac:dyDescent="0.2">
      <c r="E893" s="117"/>
      <c r="F893" s="117"/>
      <c r="O893" s="58"/>
    </row>
    <row r="894" spans="5:15" ht="12.75" x14ac:dyDescent="0.2">
      <c r="E894" s="117"/>
      <c r="F894" s="117"/>
      <c r="O894" s="58"/>
    </row>
    <row r="895" spans="5:15" ht="12.75" x14ac:dyDescent="0.2">
      <c r="E895" s="117"/>
      <c r="F895" s="117"/>
      <c r="O895" s="58"/>
    </row>
    <row r="896" spans="5:15" ht="12.75" x14ac:dyDescent="0.2">
      <c r="E896" s="117"/>
      <c r="F896" s="117"/>
      <c r="O896" s="58"/>
    </row>
    <row r="897" spans="5:15" ht="12.75" x14ac:dyDescent="0.2">
      <c r="E897" s="117"/>
      <c r="F897" s="117"/>
      <c r="O897" s="58"/>
    </row>
    <row r="898" spans="5:15" ht="12.75" x14ac:dyDescent="0.2">
      <c r="E898" s="117"/>
      <c r="F898" s="117"/>
      <c r="O898" s="58"/>
    </row>
    <row r="899" spans="5:15" ht="12.75" x14ac:dyDescent="0.2">
      <c r="E899" s="117"/>
      <c r="F899" s="117"/>
      <c r="O899" s="58"/>
    </row>
    <row r="900" spans="5:15" ht="12.75" x14ac:dyDescent="0.2">
      <c r="E900" s="117"/>
      <c r="F900" s="117"/>
      <c r="O900" s="58"/>
    </row>
    <row r="901" spans="5:15" ht="12.75" x14ac:dyDescent="0.2">
      <c r="E901" s="117"/>
      <c r="F901" s="117"/>
      <c r="O901" s="58"/>
    </row>
    <row r="902" spans="5:15" ht="12.75" x14ac:dyDescent="0.2">
      <c r="E902" s="117"/>
      <c r="F902" s="117"/>
      <c r="O902" s="58"/>
    </row>
    <row r="903" spans="5:15" ht="12.75" x14ac:dyDescent="0.2">
      <c r="E903" s="117"/>
      <c r="F903" s="117"/>
      <c r="O903" s="58"/>
    </row>
    <row r="904" spans="5:15" ht="12.75" x14ac:dyDescent="0.2">
      <c r="E904" s="117"/>
      <c r="F904" s="117"/>
      <c r="O904" s="58"/>
    </row>
    <row r="905" spans="5:15" ht="12.75" x14ac:dyDescent="0.2">
      <c r="E905" s="117"/>
      <c r="F905" s="117"/>
      <c r="O905" s="58"/>
    </row>
    <row r="906" spans="5:15" ht="12.75" x14ac:dyDescent="0.2">
      <c r="E906" s="117"/>
      <c r="F906" s="117"/>
      <c r="O906" s="58"/>
    </row>
    <row r="907" spans="5:15" ht="12.75" x14ac:dyDescent="0.2">
      <c r="E907" s="117"/>
      <c r="F907" s="117"/>
      <c r="O907" s="58"/>
    </row>
    <row r="908" spans="5:15" ht="12.75" x14ac:dyDescent="0.2">
      <c r="E908" s="117"/>
      <c r="F908" s="117"/>
      <c r="O908" s="58"/>
    </row>
    <row r="909" spans="5:15" ht="12.75" x14ac:dyDescent="0.2">
      <c r="E909" s="117"/>
      <c r="F909" s="117"/>
      <c r="O909" s="58"/>
    </row>
    <row r="910" spans="5:15" ht="12.75" x14ac:dyDescent="0.2">
      <c r="E910" s="117"/>
      <c r="F910" s="117"/>
      <c r="O910" s="58"/>
    </row>
    <row r="911" spans="5:15" ht="12.75" x14ac:dyDescent="0.2">
      <c r="E911" s="117"/>
      <c r="F911" s="117"/>
      <c r="O911" s="58"/>
    </row>
    <row r="912" spans="5:15" ht="12.75" x14ac:dyDescent="0.2">
      <c r="E912" s="117"/>
      <c r="F912" s="117"/>
      <c r="O912" s="58"/>
    </row>
    <row r="913" spans="5:15" ht="12.75" x14ac:dyDescent="0.2">
      <c r="E913" s="117"/>
      <c r="F913" s="117"/>
      <c r="O913" s="58"/>
    </row>
    <row r="914" spans="5:15" ht="12.75" x14ac:dyDescent="0.2">
      <c r="E914" s="117"/>
      <c r="F914" s="117"/>
      <c r="O914" s="58"/>
    </row>
    <row r="915" spans="5:15" ht="12.75" x14ac:dyDescent="0.2">
      <c r="E915" s="117"/>
      <c r="F915" s="117"/>
      <c r="O915" s="58"/>
    </row>
    <row r="916" spans="5:15" ht="12.75" x14ac:dyDescent="0.2">
      <c r="E916" s="117"/>
      <c r="F916" s="117"/>
      <c r="O916" s="58"/>
    </row>
    <row r="917" spans="5:15" ht="12.75" x14ac:dyDescent="0.2">
      <c r="E917" s="117"/>
      <c r="F917" s="117"/>
      <c r="O917" s="58"/>
    </row>
    <row r="918" spans="5:15" ht="12.75" x14ac:dyDescent="0.2">
      <c r="E918" s="117"/>
      <c r="F918" s="117"/>
      <c r="O918" s="58"/>
    </row>
    <row r="919" spans="5:15" ht="12.75" x14ac:dyDescent="0.2">
      <c r="E919" s="117"/>
      <c r="F919" s="117"/>
      <c r="O919" s="58"/>
    </row>
    <row r="920" spans="5:15" ht="12.75" x14ac:dyDescent="0.2">
      <c r="E920" s="117"/>
      <c r="F920" s="117"/>
      <c r="O920" s="58"/>
    </row>
    <row r="921" spans="5:15" ht="12.75" x14ac:dyDescent="0.2">
      <c r="E921" s="117"/>
      <c r="F921" s="117"/>
      <c r="O921" s="58"/>
    </row>
    <row r="922" spans="5:15" ht="12.75" x14ac:dyDescent="0.2">
      <c r="E922" s="117"/>
      <c r="F922" s="117"/>
      <c r="O922" s="58"/>
    </row>
    <row r="923" spans="5:15" ht="12.75" x14ac:dyDescent="0.2">
      <c r="E923" s="117"/>
      <c r="F923" s="117"/>
      <c r="O923" s="58"/>
    </row>
    <row r="924" spans="5:15" ht="12.75" x14ac:dyDescent="0.2">
      <c r="E924" s="117"/>
      <c r="F924" s="117"/>
      <c r="O924" s="58"/>
    </row>
    <row r="925" spans="5:15" ht="12.75" x14ac:dyDescent="0.2">
      <c r="E925" s="117"/>
      <c r="F925" s="117"/>
      <c r="O925" s="58"/>
    </row>
    <row r="926" spans="5:15" ht="12.75" x14ac:dyDescent="0.2">
      <c r="E926" s="117"/>
      <c r="F926" s="117"/>
      <c r="O926" s="58"/>
    </row>
    <row r="927" spans="5:15" ht="12.75" x14ac:dyDescent="0.2">
      <c r="E927" s="117"/>
      <c r="F927" s="117"/>
      <c r="O927" s="58"/>
    </row>
    <row r="928" spans="5:15" ht="12.75" x14ac:dyDescent="0.2">
      <c r="E928" s="117"/>
      <c r="F928" s="117"/>
      <c r="O928" s="58"/>
    </row>
    <row r="929" spans="5:15" ht="12.75" x14ac:dyDescent="0.2">
      <c r="E929" s="117"/>
      <c r="F929" s="117"/>
      <c r="O929" s="58"/>
    </row>
    <row r="930" spans="5:15" ht="12.75" x14ac:dyDescent="0.2">
      <c r="E930" s="117"/>
      <c r="F930" s="117"/>
      <c r="O930" s="58"/>
    </row>
    <row r="931" spans="5:15" ht="12.75" x14ac:dyDescent="0.2">
      <c r="E931" s="117"/>
      <c r="F931" s="117"/>
      <c r="O931" s="58"/>
    </row>
    <row r="932" spans="5:15" ht="12.75" x14ac:dyDescent="0.2">
      <c r="E932" s="117"/>
      <c r="F932" s="117"/>
      <c r="O932" s="58"/>
    </row>
    <row r="933" spans="5:15" ht="12.75" x14ac:dyDescent="0.2">
      <c r="E933" s="117"/>
      <c r="F933" s="117"/>
      <c r="O933" s="58"/>
    </row>
    <row r="934" spans="5:15" ht="12.75" x14ac:dyDescent="0.2">
      <c r="E934" s="117"/>
      <c r="F934" s="117"/>
      <c r="O934" s="58"/>
    </row>
    <row r="935" spans="5:15" ht="12.75" x14ac:dyDescent="0.2">
      <c r="E935" s="117"/>
      <c r="F935" s="117"/>
      <c r="O935" s="58"/>
    </row>
    <row r="936" spans="5:15" ht="12.75" x14ac:dyDescent="0.2">
      <c r="E936" s="117"/>
      <c r="F936" s="117"/>
      <c r="O936" s="58"/>
    </row>
    <row r="937" spans="5:15" ht="12.75" x14ac:dyDescent="0.2">
      <c r="E937" s="117"/>
      <c r="F937" s="117"/>
      <c r="O937" s="58"/>
    </row>
    <row r="938" spans="5:15" ht="12.75" x14ac:dyDescent="0.2">
      <c r="E938" s="117"/>
      <c r="F938" s="117"/>
      <c r="O938" s="58"/>
    </row>
    <row r="939" spans="5:15" ht="12.75" x14ac:dyDescent="0.2">
      <c r="E939" s="117"/>
      <c r="F939" s="117"/>
      <c r="O939" s="58"/>
    </row>
    <row r="940" spans="5:15" ht="12.75" x14ac:dyDescent="0.2">
      <c r="E940" s="117"/>
      <c r="F940" s="117"/>
      <c r="O940" s="58"/>
    </row>
    <row r="941" spans="5:15" ht="12.75" x14ac:dyDescent="0.2">
      <c r="E941" s="117"/>
      <c r="F941" s="117"/>
      <c r="O941" s="58"/>
    </row>
    <row r="942" spans="5:15" ht="12.75" x14ac:dyDescent="0.2">
      <c r="E942" s="117"/>
      <c r="F942" s="117"/>
      <c r="O942" s="58"/>
    </row>
    <row r="943" spans="5:15" ht="12.75" x14ac:dyDescent="0.2">
      <c r="E943" s="117"/>
      <c r="F943" s="117"/>
      <c r="O943" s="58"/>
    </row>
    <row r="944" spans="5:15" ht="12.75" x14ac:dyDescent="0.2">
      <c r="E944" s="117"/>
      <c r="F944" s="117"/>
      <c r="O944" s="58"/>
    </row>
    <row r="945" spans="5:15" ht="12.75" x14ac:dyDescent="0.2">
      <c r="E945" s="117"/>
      <c r="F945" s="117"/>
      <c r="O945" s="58"/>
    </row>
    <row r="946" spans="5:15" ht="12.75" x14ac:dyDescent="0.2">
      <c r="E946" s="117"/>
      <c r="F946" s="117"/>
      <c r="O946" s="58"/>
    </row>
    <row r="947" spans="5:15" ht="12.75" x14ac:dyDescent="0.2">
      <c r="E947" s="117"/>
      <c r="F947" s="117"/>
      <c r="O947" s="58"/>
    </row>
    <row r="948" spans="5:15" ht="12.75" x14ac:dyDescent="0.2">
      <c r="E948" s="117"/>
      <c r="F948" s="117"/>
      <c r="O948" s="58"/>
    </row>
    <row r="949" spans="5:15" ht="12.75" x14ac:dyDescent="0.2">
      <c r="E949" s="117"/>
      <c r="F949" s="117"/>
      <c r="O949" s="58"/>
    </row>
    <row r="950" spans="5:15" ht="12.75" x14ac:dyDescent="0.2">
      <c r="E950" s="117"/>
      <c r="F950" s="117"/>
      <c r="O950" s="58"/>
    </row>
    <row r="951" spans="5:15" ht="12.75" x14ac:dyDescent="0.2">
      <c r="E951" s="117"/>
      <c r="F951" s="117"/>
      <c r="O951" s="58"/>
    </row>
    <row r="952" spans="5:15" ht="12.75" x14ac:dyDescent="0.2">
      <c r="E952" s="117"/>
      <c r="F952" s="117"/>
      <c r="O952" s="58"/>
    </row>
    <row r="953" spans="5:15" ht="12.75" x14ac:dyDescent="0.2">
      <c r="E953" s="117"/>
      <c r="F953" s="117"/>
      <c r="O953" s="58"/>
    </row>
    <row r="954" spans="5:15" ht="12.75" x14ac:dyDescent="0.2">
      <c r="E954" s="117"/>
      <c r="F954" s="117"/>
      <c r="O954" s="58"/>
    </row>
    <row r="955" spans="5:15" ht="12.75" x14ac:dyDescent="0.2">
      <c r="E955" s="117"/>
      <c r="F955" s="117"/>
      <c r="O955" s="58"/>
    </row>
    <row r="956" spans="5:15" ht="12.75" x14ac:dyDescent="0.2">
      <c r="E956" s="117"/>
      <c r="F956" s="117"/>
      <c r="O956" s="58"/>
    </row>
    <row r="957" spans="5:15" ht="12.75" x14ac:dyDescent="0.2">
      <c r="E957" s="117"/>
      <c r="F957" s="117"/>
      <c r="O957" s="58"/>
    </row>
    <row r="958" spans="5:15" ht="12.75" x14ac:dyDescent="0.2">
      <c r="E958" s="117"/>
      <c r="F958" s="117"/>
      <c r="O958" s="58"/>
    </row>
    <row r="959" spans="5:15" ht="12.75" x14ac:dyDescent="0.2">
      <c r="E959" s="117"/>
      <c r="F959" s="117"/>
      <c r="O959" s="58"/>
    </row>
    <row r="960" spans="5:15" ht="12.75" x14ac:dyDescent="0.2">
      <c r="E960" s="117"/>
      <c r="F960" s="117"/>
      <c r="O960" s="58"/>
    </row>
    <row r="961" spans="5:15" ht="12.75" x14ac:dyDescent="0.2">
      <c r="E961" s="117"/>
      <c r="F961" s="117"/>
      <c r="O961" s="58"/>
    </row>
    <row r="962" spans="5:15" ht="12.75" x14ac:dyDescent="0.2">
      <c r="E962" s="117"/>
      <c r="F962" s="117"/>
      <c r="O962" s="58"/>
    </row>
    <row r="963" spans="5:15" ht="12.75" x14ac:dyDescent="0.2">
      <c r="E963" s="117"/>
      <c r="F963" s="117"/>
      <c r="O963" s="58"/>
    </row>
    <row r="964" spans="5:15" ht="12.75" x14ac:dyDescent="0.2">
      <c r="E964" s="117"/>
      <c r="F964" s="117"/>
      <c r="O964" s="58"/>
    </row>
    <row r="965" spans="5:15" ht="12.75" x14ac:dyDescent="0.2">
      <c r="E965" s="117"/>
      <c r="F965" s="117"/>
      <c r="O965" s="58"/>
    </row>
    <row r="966" spans="5:15" ht="12.75" x14ac:dyDescent="0.2">
      <c r="E966" s="117"/>
      <c r="F966" s="117"/>
      <c r="O966" s="58"/>
    </row>
    <row r="967" spans="5:15" ht="12.75" x14ac:dyDescent="0.2">
      <c r="E967" s="117"/>
      <c r="F967" s="117"/>
      <c r="O967" s="58"/>
    </row>
    <row r="968" spans="5:15" ht="12.75" x14ac:dyDescent="0.2">
      <c r="E968" s="117"/>
      <c r="F968" s="117"/>
      <c r="O968" s="58"/>
    </row>
    <row r="969" spans="5:15" ht="12.75" x14ac:dyDescent="0.2">
      <c r="E969" s="117"/>
      <c r="F969" s="117"/>
      <c r="O969" s="58"/>
    </row>
    <row r="970" spans="5:15" ht="12.75" x14ac:dyDescent="0.2">
      <c r="E970" s="117"/>
      <c r="F970" s="117"/>
      <c r="O970" s="58"/>
    </row>
    <row r="971" spans="5:15" ht="12.75" x14ac:dyDescent="0.2">
      <c r="E971" s="117"/>
      <c r="F971" s="117"/>
      <c r="O971" s="58"/>
    </row>
    <row r="972" spans="5:15" ht="12.75" x14ac:dyDescent="0.2">
      <c r="E972" s="117"/>
      <c r="F972" s="117"/>
      <c r="O972" s="58"/>
    </row>
    <row r="973" spans="5:15" ht="12.75" x14ac:dyDescent="0.2">
      <c r="E973" s="117"/>
      <c r="F973" s="117"/>
      <c r="O973" s="58"/>
    </row>
    <row r="974" spans="5:15" ht="12.75" x14ac:dyDescent="0.2">
      <c r="E974" s="117"/>
      <c r="F974" s="117"/>
      <c r="O974" s="58"/>
    </row>
    <row r="975" spans="5:15" ht="12.75" x14ac:dyDescent="0.2">
      <c r="E975" s="117"/>
      <c r="F975" s="117"/>
      <c r="O975" s="58"/>
    </row>
    <row r="976" spans="5:15" ht="12.75" x14ac:dyDescent="0.2">
      <c r="E976" s="117"/>
      <c r="F976" s="117"/>
      <c r="O976" s="58"/>
    </row>
    <row r="977" spans="5:15" ht="12.75" x14ac:dyDescent="0.2">
      <c r="E977" s="117"/>
      <c r="F977" s="117"/>
      <c r="O977" s="58"/>
    </row>
    <row r="978" spans="5:15" ht="12.75" x14ac:dyDescent="0.2">
      <c r="E978" s="117"/>
      <c r="F978" s="117"/>
      <c r="O978" s="58"/>
    </row>
    <row r="979" spans="5:15" ht="12.75" x14ac:dyDescent="0.2">
      <c r="E979" s="117"/>
      <c r="F979" s="117"/>
      <c r="O979" s="58"/>
    </row>
    <row r="980" spans="5:15" ht="12.75" x14ac:dyDescent="0.2">
      <c r="E980" s="117"/>
      <c r="F980" s="117"/>
      <c r="O980" s="58"/>
    </row>
    <row r="981" spans="5:15" ht="12.75" x14ac:dyDescent="0.2">
      <c r="E981" s="117"/>
      <c r="F981" s="117"/>
      <c r="O981" s="58"/>
    </row>
    <row r="982" spans="5:15" ht="12.75" x14ac:dyDescent="0.2">
      <c r="E982" s="117"/>
      <c r="F982" s="117"/>
      <c r="O982" s="58"/>
    </row>
    <row r="983" spans="5:15" ht="12.75" x14ac:dyDescent="0.2">
      <c r="E983" s="117"/>
      <c r="F983" s="117"/>
      <c r="O983" s="58"/>
    </row>
    <row r="984" spans="5:15" ht="12.75" x14ac:dyDescent="0.2">
      <c r="E984" s="117"/>
      <c r="F984" s="117"/>
      <c r="O984" s="58"/>
    </row>
    <row r="985" spans="5:15" ht="12.75" x14ac:dyDescent="0.2">
      <c r="E985" s="117"/>
      <c r="F985" s="117"/>
      <c r="O985" s="58"/>
    </row>
    <row r="986" spans="5:15" ht="15.75" customHeight="1" x14ac:dyDescent="0.2">
      <c r="E986" s="117"/>
      <c r="F986" s="117"/>
    </row>
  </sheetData>
  <mergeCells count="961">
    <mergeCell ref="E707:F707"/>
    <mergeCell ref="E708:F708"/>
    <mergeCell ref="E709:F709"/>
    <mergeCell ref="E710:F710"/>
    <mergeCell ref="E711:F711"/>
    <mergeCell ref="E698:F698"/>
    <mergeCell ref="E699:F699"/>
    <mergeCell ref="E700:F700"/>
    <mergeCell ref="E701:F701"/>
    <mergeCell ref="E702:F702"/>
    <mergeCell ref="E703:F703"/>
    <mergeCell ref="E704:F704"/>
    <mergeCell ref="E705:F705"/>
    <mergeCell ref="E706:F706"/>
    <mergeCell ref="E689:F689"/>
    <mergeCell ref="E690:F690"/>
    <mergeCell ref="E691:F691"/>
    <mergeCell ref="E692:F692"/>
    <mergeCell ref="E693:F693"/>
    <mergeCell ref="E694:F694"/>
    <mergeCell ref="E695:F695"/>
    <mergeCell ref="E696:F696"/>
    <mergeCell ref="E697:F697"/>
    <mergeCell ref="E680:F680"/>
    <mergeCell ref="E681:F681"/>
    <mergeCell ref="E682:F682"/>
    <mergeCell ref="E683:F683"/>
    <mergeCell ref="E684:F684"/>
    <mergeCell ref="E685:F685"/>
    <mergeCell ref="E686:F686"/>
    <mergeCell ref="E687:F687"/>
    <mergeCell ref="E688:F688"/>
    <mergeCell ref="E671:F671"/>
    <mergeCell ref="E672:F672"/>
    <mergeCell ref="E673:F673"/>
    <mergeCell ref="E674:F674"/>
    <mergeCell ref="E675:F675"/>
    <mergeCell ref="E676:F676"/>
    <mergeCell ref="E677:F677"/>
    <mergeCell ref="E678:F678"/>
    <mergeCell ref="E679:F679"/>
    <mergeCell ref="E662:F662"/>
    <mergeCell ref="E663:F663"/>
    <mergeCell ref="E664:F664"/>
    <mergeCell ref="E665:F665"/>
    <mergeCell ref="E666:F666"/>
    <mergeCell ref="E667:F667"/>
    <mergeCell ref="E668:F668"/>
    <mergeCell ref="E669:F669"/>
    <mergeCell ref="E670:F670"/>
    <mergeCell ref="E653:F653"/>
    <mergeCell ref="E654:F654"/>
    <mergeCell ref="E655:F655"/>
    <mergeCell ref="E656:F656"/>
    <mergeCell ref="E657:F657"/>
    <mergeCell ref="E658:F658"/>
    <mergeCell ref="E659:F659"/>
    <mergeCell ref="E660:F660"/>
    <mergeCell ref="E661:F661"/>
    <mergeCell ref="E644:F644"/>
    <mergeCell ref="E645:F645"/>
    <mergeCell ref="E646:F646"/>
    <mergeCell ref="E647:F647"/>
    <mergeCell ref="E648:F648"/>
    <mergeCell ref="E649:F649"/>
    <mergeCell ref="E650:F650"/>
    <mergeCell ref="E651:F651"/>
    <mergeCell ref="E652:F652"/>
    <mergeCell ref="E635:F635"/>
    <mergeCell ref="E636:F636"/>
    <mergeCell ref="E637:F637"/>
    <mergeCell ref="E638:F638"/>
    <mergeCell ref="E639:F639"/>
    <mergeCell ref="E640:F640"/>
    <mergeCell ref="E641:F641"/>
    <mergeCell ref="E642:F642"/>
    <mergeCell ref="E643:F643"/>
    <mergeCell ref="E626:F626"/>
    <mergeCell ref="E627:F627"/>
    <mergeCell ref="E628:F628"/>
    <mergeCell ref="E629:F629"/>
    <mergeCell ref="E630:F630"/>
    <mergeCell ref="E631:F631"/>
    <mergeCell ref="E632:F632"/>
    <mergeCell ref="E633:F633"/>
    <mergeCell ref="E634:F634"/>
    <mergeCell ref="E617:F617"/>
    <mergeCell ref="E618:F618"/>
    <mergeCell ref="E619:F619"/>
    <mergeCell ref="E620:F620"/>
    <mergeCell ref="E621:F621"/>
    <mergeCell ref="E622:F622"/>
    <mergeCell ref="E623:F623"/>
    <mergeCell ref="E624:F624"/>
    <mergeCell ref="E625:F625"/>
    <mergeCell ref="E608:F608"/>
    <mergeCell ref="E609:F609"/>
    <mergeCell ref="E610:F610"/>
    <mergeCell ref="E611:F611"/>
    <mergeCell ref="E612:F612"/>
    <mergeCell ref="E613:F613"/>
    <mergeCell ref="E614:F614"/>
    <mergeCell ref="E615:F615"/>
    <mergeCell ref="E616:F616"/>
    <mergeCell ref="E599:F599"/>
    <mergeCell ref="E600:F600"/>
    <mergeCell ref="E601:F601"/>
    <mergeCell ref="E602:F602"/>
    <mergeCell ref="E603:F603"/>
    <mergeCell ref="E604:F604"/>
    <mergeCell ref="E605:F605"/>
    <mergeCell ref="E606:F606"/>
    <mergeCell ref="E607:F607"/>
    <mergeCell ref="E590:F590"/>
    <mergeCell ref="E591:F591"/>
    <mergeCell ref="E592:F592"/>
    <mergeCell ref="E593:F593"/>
    <mergeCell ref="E594:F594"/>
    <mergeCell ref="E595:F595"/>
    <mergeCell ref="E596:F596"/>
    <mergeCell ref="E597:F597"/>
    <mergeCell ref="E598:F598"/>
    <mergeCell ref="E581:F581"/>
    <mergeCell ref="E582:F582"/>
    <mergeCell ref="E583:F583"/>
    <mergeCell ref="E584:F584"/>
    <mergeCell ref="E585:F585"/>
    <mergeCell ref="E586:F586"/>
    <mergeCell ref="E587:F587"/>
    <mergeCell ref="E588:F588"/>
    <mergeCell ref="E589:F589"/>
    <mergeCell ref="E572:F572"/>
    <mergeCell ref="E573:F573"/>
    <mergeCell ref="E574:F574"/>
    <mergeCell ref="E575:F575"/>
    <mergeCell ref="E576:F576"/>
    <mergeCell ref="E577:F577"/>
    <mergeCell ref="E578:F578"/>
    <mergeCell ref="E579:F579"/>
    <mergeCell ref="E580:F580"/>
    <mergeCell ref="E563:F563"/>
    <mergeCell ref="E564:F564"/>
    <mergeCell ref="E565:F565"/>
    <mergeCell ref="E566:F566"/>
    <mergeCell ref="E567:F567"/>
    <mergeCell ref="E568:F568"/>
    <mergeCell ref="E569:F569"/>
    <mergeCell ref="E570:F570"/>
    <mergeCell ref="E571:F571"/>
    <mergeCell ref="E554:F554"/>
    <mergeCell ref="E555:F555"/>
    <mergeCell ref="E556:F556"/>
    <mergeCell ref="E557:F557"/>
    <mergeCell ref="E558:F558"/>
    <mergeCell ref="E559:F559"/>
    <mergeCell ref="E560:F560"/>
    <mergeCell ref="E561:F561"/>
    <mergeCell ref="E562:F562"/>
    <mergeCell ref="E545:F545"/>
    <mergeCell ref="E546:F546"/>
    <mergeCell ref="E547:F547"/>
    <mergeCell ref="E548:F548"/>
    <mergeCell ref="E549:F549"/>
    <mergeCell ref="E550:F550"/>
    <mergeCell ref="E551:F551"/>
    <mergeCell ref="E552:F552"/>
    <mergeCell ref="E553:F553"/>
    <mergeCell ref="E536:F536"/>
    <mergeCell ref="E537:F537"/>
    <mergeCell ref="E538:F538"/>
    <mergeCell ref="E539:F539"/>
    <mergeCell ref="E540:F540"/>
    <mergeCell ref="E541:F541"/>
    <mergeCell ref="E542:F542"/>
    <mergeCell ref="E543:F543"/>
    <mergeCell ref="E544:F544"/>
    <mergeCell ref="E527:F527"/>
    <mergeCell ref="E528:F528"/>
    <mergeCell ref="E529:F529"/>
    <mergeCell ref="E530:F530"/>
    <mergeCell ref="E531:F531"/>
    <mergeCell ref="E532:F532"/>
    <mergeCell ref="E533:F533"/>
    <mergeCell ref="E534:F534"/>
    <mergeCell ref="E535:F535"/>
    <mergeCell ref="E518:F518"/>
    <mergeCell ref="E519:F519"/>
    <mergeCell ref="E520:F520"/>
    <mergeCell ref="E521:F521"/>
    <mergeCell ref="E522:F522"/>
    <mergeCell ref="E523:F523"/>
    <mergeCell ref="E524:F524"/>
    <mergeCell ref="E525:F525"/>
    <mergeCell ref="E526:F526"/>
    <mergeCell ref="E509:F509"/>
    <mergeCell ref="E510:F510"/>
    <mergeCell ref="E511:F511"/>
    <mergeCell ref="E512:F512"/>
    <mergeCell ref="E513:F513"/>
    <mergeCell ref="E514:F514"/>
    <mergeCell ref="E515:F515"/>
    <mergeCell ref="E516:F516"/>
    <mergeCell ref="E517:F517"/>
    <mergeCell ref="E500:F500"/>
    <mergeCell ref="E501:F501"/>
    <mergeCell ref="E502:F502"/>
    <mergeCell ref="E503:F503"/>
    <mergeCell ref="E504:F504"/>
    <mergeCell ref="E505:F505"/>
    <mergeCell ref="E506:F506"/>
    <mergeCell ref="E507:F507"/>
    <mergeCell ref="E508:F508"/>
    <mergeCell ref="E491:F491"/>
    <mergeCell ref="E492:F492"/>
    <mergeCell ref="E493:F493"/>
    <mergeCell ref="E494:F494"/>
    <mergeCell ref="E495:F495"/>
    <mergeCell ref="E496:F496"/>
    <mergeCell ref="E497:F497"/>
    <mergeCell ref="E498:F498"/>
    <mergeCell ref="E499:F499"/>
    <mergeCell ref="E482:F482"/>
    <mergeCell ref="E483:F483"/>
    <mergeCell ref="E484:F484"/>
    <mergeCell ref="E485:F485"/>
    <mergeCell ref="E486:F486"/>
    <mergeCell ref="E487:F487"/>
    <mergeCell ref="E488:F488"/>
    <mergeCell ref="E489:F489"/>
    <mergeCell ref="E490:F490"/>
    <mergeCell ref="E473:F473"/>
    <mergeCell ref="E474:F474"/>
    <mergeCell ref="E475:F475"/>
    <mergeCell ref="E476:F476"/>
    <mergeCell ref="E477:F477"/>
    <mergeCell ref="E478:F478"/>
    <mergeCell ref="E479:F479"/>
    <mergeCell ref="E480:F480"/>
    <mergeCell ref="E481:F481"/>
    <mergeCell ref="E464:F464"/>
    <mergeCell ref="E465:F465"/>
    <mergeCell ref="E466:F466"/>
    <mergeCell ref="E467:F467"/>
    <mergeCell ref="E468:F468"/>
    <mergeCell ref="E469:F469"/>
    <mergeCell ref="E470:F470"/>
    <mergeCell ref="E471:F471"/>
    <mergeCell ref="E472:F472"/>
    <mergeCell ref="E455:F455"/>
    <mergeCell ref="E456:F456"/>
    <mergeCell ref="E457:F457"/>
    <mergeCell ref="E458:F458"/>
    <mergeCell ref="E459:F459"/>
    <mergeCell ref="E460:F460"/>
    <mergeCell ref="E461:F461"/>
    <mergeCell ref="E462:F462"/>
    <mergeCell ref="E463:F463"/>
    <mergeCell ref="E446:F446"/>
    <mergeCell ref="E447:F447"/>
    <mergeCell ref="E448:F448"/>
    <mergeCell ref="E449:F449"/>
    <mergeCell ref="E450:F450"/>
    <mergeCell ref="E451:F451"/>
    <mergeCell ref="E452:F452"/>
    <mergeCell ref="E453:F453"/>
    <mergeCell ref="E454:F454"/>
    <mergeCell ref="E437:F437"/>
    <mergeCell ref="E438:F438"/>
    <mergeCell ref="E439:F439"/>
    <mergeCell ref="E440:F440"/>
    <mergeCell ref="E441:F441"/>
    <mergeCell ref="E442:F442"/>
    <mergeCell ref="E443:F443"/>
    <mergeCell ref="E444:F444"/>
    <mergeCell ref="E445:F445"/>
    <mergeCell ref="E428:F428"/>
    <mergeCell ref="E429:F429"/>
    <mergeCell ref="E430:F430"/>
    <mergeCell ref="E431:F431"/>
    <mergeCell ref="E432:F432"/>
    <mergeCell ref="E433:F433"/>
    <mergeCell ref="E434:F434"/>
    <mergeCell ref="E435:F435"/>
    <mergeCell ref="E436:F436"/>
    <mergeCell ref="E419:F419"/>
    <mergeCell ref="E420:F420"/>
    <mergeCell ref="E421:F421"/>
    <mergeCell ref="E422:F422"/>
    <mergeCell ref="E423:F423"/>
    <mergeCell ref="E424:F424"/>
    <mergeCell ref="E425:F425"/>
    <mergeCell ref="E426:F426"/>
    <mergeCell ref="E427:F427"/>
    <mergeCell ref="E410:F410"/>
    <mergeCell ref="E411:F411"/>
    <mergeCell ref="E412:F412"/>
    <mergeCell ref="E413:F413"/>
    <mergeCell ref="E414:F414"/>
    <mergeCell ref="E415:F415"/>
    <mergeCell ref="E416:F416"/>
    <mergeCell ref="E417:F417"/>
    <mergeCell ref="E418:F418"/>
    <mergeCell ref="E401:F401"/>
    <mergeCell ref="E402:F402"/>
    <mergeCell ref="E403:F403"/>
    <mergeCell ref="E404:F404"/>
    <mergeCell ref="E405:F405"/>
    <mergeCell ref="E406:F406"/>
    <mergeCell ref="E407:F407"/>
    <mergeCell ref="E408:F408"/>
    <mergeCell ref="E409:F409"/>
    <mergeCell ref="E950:F950"/>
    <mergeCell ref="E951:F951"/>
    <mergeCell ref="E952:F952"/>
    <mergeCell ref="E953:F953"/>
    <mergeCell ref="E954:F954"/>
    <mergeCell ref="E955:F955"/>
    <mergeCell ref="E956:F956"/>
    <mergeCell ref="E369:F369"/>
    <mergeCell ref="E370:F370"/>
    <mergeCell ref="E371:F371"/>
    <mergeCell ref="E372:F372"/>
    <mergeCell ref="E373:F373"/>
    <mergeCell ref="E374:F374"/>
    <mergeCell ref="E375:F375"/>
    <mergeCell ref="E376:F376"/>
    <mergeCell ref="E377:F377"/>
    <mergeCell ref="E378:F378"/>
    <mergeCell ref="E379:F379"/>
    <mergeCell ref="E380:F380"/>
    <mergeCell ref="E381:F381"/>
    <mergeCell ref="E382:F382"/>
    <mergeCell ref="E383:F383"/>
    <mergeCell ref="E384:F384"/>
    <mergeCell ref="E385:F385"/>
    <mergeCell ref="E941:F941"/>
    <mergeCell ref="E942:F942"/>
    <mergeCell ref="E943:F943"/>
    <mergeCell ref="E944:F944"/>
    <mergeCell ref="E945:F945"/>
    <mergeCell ref="E946:F946"/>
    <mergeCell ref="E947:F947"/>
    <mergeCell ref="E948:F948"/>
    <mergeCell ref="E949:F949"/>
    <mergeCell ref="E932:F932"/>
    <mergeCell ref="E933:F933"/>
    <mergeCell ref="E934:F934"/>
    <mergeCell ref="E935:F935"/>
    <mergeCell ref="E936:F936"/>
    <mergeCell ref="E937:F937"/>
    <mergeCell ref="E938:F938"/>
    <mergeCell ref="E939:F939"/>
    <mergeCell ref="E940:F940"/>
    <mergeCell ref="E923:F923"/>
    <mergeCell ref="E924:F924"/>
    <mergeCell ref="E925:F925"/>
    <mergeCell ref="E926:F926"/>
    <mergeCell ref="E927:F927"/>
    <mergeCell ref="E928:F928"/>
    <mergeCell ref="E929:F929"/>
    <mergeCell ref="E930:F930"/>
    <mergeCell ref="E931:F931"/>
    <mergeCell ref="E976:F976"/>
    <mergeCell ref="E977:F977"/>
    <mergeCell ref="E985:F985"/>
    <mergeCell ref="E986:F986"/>
    <mergeCell ref="E978:F978"/>
    <mergeCell ref="E979:F979"/>
    <mergeCell ref="E980:F980"/>
    <mergeCell ref="E981:F981"/>
    <mergeCell ref="E982:F982"/>
    <mergeCell ref="E983:F983"/>
    <mergeCell ref="E984:F984"/>
    <mergeCell ref="E967:F967"/>
    <mergeCell ref="E968:F968"/>
    <mergeCell ref="E969:F969"/>
    <mergeCell ref="E970:F970"/>
    <mergeCell ref="E971:F971"/>
    <mergeCell ref="E972:F972"/>
    <mergeCell ref="E973:F973"/>
    <mergeCell ref="E974:F974"/>
    <mergeCell ref="E975:F975"/>
    <mergeCell ref="E958:F958"/>
    <mergeCell ref="E959:F959"/>
    <mergeCell ref="E960:F960"/>
    <mergeCell ref="E961:F961"/>
    <mergeCell ref="E962:F962"/>
    <mergeCell ref="E963:F963"/>
    <mergeCell ref="E964:F964"/>
    <mergeCell ref="E965:F965"/>
    <mergeCell ref="E966:F966"/>
    <mergeCell ref="E900:F900"/>
    <mergeCell ref="E901:F901"/>
    <mergeCell ref="E902:F902"/>
    <mergeCell ref="E903:F903"/>
    <mergeCell ref="E904:F904"/>
    <mergeCell ref="E905:F905"/>
    <mergeCell ref="E906:F906"/>
    <mergeCell ref="E907:F907"/>
    <mergeCell ref="E957:F957"/>
    <mergeCell ref="E908:F908"/>
    <mergeCell ref="E909:F909"/>
    <mergeCell ref="E910:F910"/>
    <mergeCell ref="E911:F911"/>
    <mergeCell ref="E912:F912"/>
    <mergeCell ref="E913:F913"/>
    <mergeCell ref="E914:F914"/>
    <mergeCell ref="E915:F915"/>
    <mergeCell ref="E916:F916"/>
    <mergeCell ref="E917:F917"/>
    <mergeCell ref="E918:F918"/>
    <mergeCell ref="E919:F919"/>
    <mergeCell ref="E920:F920"/>
    <mergeCell ref="E921:F921"/>
    <mergeCell ref="E922:F922"/>
    <mergeCell ref="E891:F891"/>
    <mergeCell ref="E892:F892"/>
    <mergeCell ref="E893:F893"/>
    <mergeCell ref="E894:F894"/>
    <mergeCell ref="E895:F895"/>
    <mergeCell ref="E896:F896"/>
    <mergeCell ref="E897:F897"/>
    <mergeCell ref="E898:F898"/>
    <mergeCell ref="E899:F899"/>
    <mergeCell ref="E882:F882"/>
    <mergeCell ref="E883:F883"/>
    <mergeCell ref="E884:F884"/>
    <mergeCell ref="E885:F885"/>
    <mergeCell ref="E886:F886"/>
    <mergeCell ref="E887:F887"/>
    <mergeCell ref="E888:F888"/>
    <mergeCell ref="E889:F889"/>
    <mergeCell ref="E890:F890"/>
    <mergeCell ref="E873:F873"/>
    <mergeCell ref="E874:F874"/>
    <mergeCell ref="E875:F875"/>
    <mergeCell ref="E876:F876"/>
    <mergeCell ref="E877:F877"/>
    <mergeCell ref="E878:F878"/>
    <mergeCell ref="E879:F879"/>
    <mergeCell ref="E880:F880"/>
    <mergeCell ref="E881:F881"/>
    <mergeCell ref="E864:F864"/>
    <mergeCell ref="E865:F865"/>
    <mergeCell ref="E866:F866"/>
    <mergeCell ref="E867:F867"/>
    <mergeCell ref="E868:F868"/>
    <mergeCell ref="E869:F869"/>
    <mergeCell ref="E870:F870"/>
    <mergeCell ref="E871:F871"/>
    <mergeCell ref="E872:F872"/>
    <mergeCell ref="E855:F855"/>
    <mergeCell ref="E856:F856"/>
    <mergeCell ref="E857:F857"/>
    <mergeCell ref="E858:F858"/>
    <mergeCell ref="E859:F859"/>
    <mergeCell ref="E860:F860"/>
    <mergeCell ref="E861:F861"/>
    <mergeCell ref="E862:F862"/>
    <mergeCell ref="E863:F863"/>
    <mergeCell ref="E846:F846"/>
    <mergeCell ref="E847:F847"/>
    <mergeCell ref="E848:F848"/>
    <mergeCell ref="E849:F849"/>
    <mergeCell ref="E850:F850"/>
    <mergeCell ref="E851:F851"/>
    <mergeCell ref="E852:F852"/>
    <mergeCell ref="E853:F853"/>
    <mergeCell ref="E854:F854"/>
    <mergeCell ref="E837:F837"/>
    <mergeCell ref="E838:F838"/>
    <mergeCell ref="E839:F839"/>
    <mergeCell ref="E840:F840"/>
    <mergeCell ref="E841:F841"/>
    <mergeCell ref="E842:F842"/>
    <mergeCell ref="E843:F843"/>
    <mergeCell ref="E844:F844"/>
    <mergeCell ref="E845:F845"/>
    <mergeCell ref="E828:F828"/>
    <mergeCell ref="E829:F829"/>
    <mergeCell ref="E830:F830"/>
    <mergeCell ref="E831:F831"/>
    <mergeCell ref="E832:F832"/>
    <mergeCell ref="E833:F833"/>
    <mergeCell ref="E834:F834"/>
    <mergeCell ref="E835:F835"/>
    <mergeCell ref="E836:F836"/>
    <mergeCell ref="E819:F819"/>
    <mergeCell ref="E820:F820"/>
    <mergeCell ref="E821:F821"/>
    <mergeCell ref="E822:F822"/>
    <mergeCell ref="E823:F823"/>
    <mergeCell ref="E824:F824"/>
    <mergeCell ref="E825:F825"/>
    <mergeCell ref="E826:F826"/>
    <mergeCell ref="E827:F827"/>
    <mergeCell ref="E810:F810"/>
    <mergeCell ref="E811:F811"/>
    <mergeCell ref="E812:F812"/>
    <mergeCell ref="E813:F813"/>
    <mergeCell ref="E814:F814"/>
    <mergeCell ref="E815:F815"/>
    <mergeCell ref="E816:F816"/>
    <mergeCell ref="E817:F817"/>
    <mergeCell ref="E818:F818"/>
    <mergeCell ref="E801:F801"/>
    <mergeCell ref="E802:F802"/>
    <mergeCell ref="E803:F803"/>
    <mergeCell ref="E804:F804"/>
    <mergeCell ref="E805:F805"/>
    <mergeCell ref="E806:F806"/>
    <mergeCell ref="E807:F807"/>
    <mergeCell ref="E808:F808"/>
    <mergeCell ref="E809:F809"/>
    <mergeCell ref="E792:F792"/>
    <mergeCell ref="E793:F793"/>
    <mergeCell ref="E794:F794"/>
    <mergeCell ref="E795:F795"/>
    <mergeCell ref="E796:F796"/>
    <mergeCell ref="E797:F797"/>
    <mergeCell ref="E798:F798"/>
    <mergeCell ref="E799:F799"/>
    <mergeCell ref="E800:F800"/>
    <mergeCell ref="E783:F783"/>
    <mergeCell ref="E784:F784"/>
    <mergeCell ref="E785:F785"/>
    <mergeCell ref="E786:F786"/>
    <mergeCell ref="E787:F787"/>
    <mergeCell ref="E788:F788"/>
    <mergeCell ref="E789:F789"/>
    <mergeCell ref="E790:F790"/>
    <mergeCell ref="E791:F791"/>
    <mergeCell ref="E774:F774"/>
    <mergeCell ref="E775:F775"/>
    <mergeCell ref="E776:F776"/>
    <mergeCell ref="E777:F777"/>
    <mergeCell ref="E778:F778"/>
    <mergeCell ref="E779:F779"/>
    <mergeCell ref="E780:F780"/>
    <mergeCell ref="E781:F781"/>
    <mergeCell ref="E782:F782"/>
    <mergeCell ref="E765:F765"/>
    <mergeCell ref="E766:F766"/>
    <mergeCell ref="E767:F767"/>
    <mergeCell ref="E768:F768"/>
    <mergeCell ref="E769:F769"/>
    <mergeCell ref="E770:F770"/>
    <mergeCell ref="E771:F771"/>
    <mergeCell ref="E772:F772"/>
    <mergeCell ref="E773:F773"/>
    <mergeCell ref="E756:F756"/>
    <mergeCell ref="E757:F757"/>
    <mergeCell ref="E758:F758"/>
    <mergeCell ref="E759:F759"/>
    <mergeCell ref="E760:F760"/>
    <mergeCell ref="E761:F761"/>
    <mergeCell ref="E762:F762"/>
    <mergeCell ref="E763:F763"/>
    <mergeCell ref="E764:F764"/>
    <mergeCell ref="E747:F747"/>
    <mergeCell ref="E748:F748"/>
    <mergeCell ref="E749:F749"/>
    <mergeCell ref="E750:F750"/>
    <mergeCell ref="E751:F751"/>
    <mergeCell ref="E752:F752"/>
    <mergeCell ref="E753:F753"/>
    <mergeCell ref="E754:F754"/>
    <mergeCell ref="E755:F755"/>
    <mergeCell ref="E738:F738"/>
    <mergeCell ref="E739:F739"/>
    <mergeCell ref="E740:F740"/>
    <mergeCell ref="E741:F741"/>
    <mergeCell ref="E742:F742"/>
    <mergeCell ref="E743:F743"/>
    <mergeCell ref="E744:F744"/>
    <mergeCell ref="E745:F745"/>
    <mergeCell ref="E746:F746"/>
    <mergeCell ref="E729:F729"/>
    <mergeCell ref="E730:F730"/>
    <mergeCell ref="E731:F731"/>
    <mergeCell ref="E732:F732"/>
    <mergeCell ref="E733:F733"/>
    <mergeCell ref="E734:F734"/>
    <mergeCell ref="E735:F735"/>
    <mergeCell ref="E736:F736"/>
    <mergeCell ref="E737:F737"/>
    <mergeCell ref="E720:F720"/>
    <mergeCell ref="E721:F721"/>
    <mergeCell ref="E722:F722"/>
    <mergeCell ref="E723:F723"/>
    <mergeCell ref="E724:F724"/>
    <mergeCell ref="E725:F725"/>
    <mergeCell ref="E726:F726"/>
    <mergeCell ref="E727:F727"/>
    <mergeCell ref="E728:F728"/>
    <mergeCell ref="E368:F368"/>
    <mergeCell ref="E712:F712"/>
    <mergeCell ref="E713:F713"/>
    <mergeCell ref="E714:F714"/>
    <mergeCell ref="E715:F715"/>
    <mergeCell ref="E716:F716"/>
    <mergeCell ref="E717:F717"/>
    <mergeCell ref="E718:F718"/>
    <mergeCell ref="E719:F719"/>
    <mergeCell ref="E386:F386"/>
    <mergeCell ref="E387:F387"/>
    <mergeCell ref="E388:F388"/>
    <mergeCell ref="E389:F389"/>
    <mergeCell ref="E390:F390"/>
    <mergeCell ref="E391:F391"/>
    <mergeCell ref="E392:F392"/>
    <mergeCell ref="E393:F393"/>
    <mergeCell ref="E394:F394"/>
    <mergeCell ref="E395:F395"/>
    <mergeCell ref="E396:F396"/>
    <mergeCell ref="E397:F397"/>
    <mergeCell ref="E398:F398"/>
    <mergeCell ref="E399:F399"/>
    <mergeCell ref="E400:F400"/>
    <mergeCell ref="E359:F359"/>
    <mergeCell ref="E360:F360"/>
    <mergeCell ref="E361:F361"/>
    <mergeCell ref="E362:F362"/>
    <mergeCell ref="E363:F363"/>
    <mergeCell ref="E364:F364"/>
    <mergeCell ref="E365:F365"/>
    <mergeCell ref="E366:F366"/>
    <mergeCell ref="E367:F367"/>
    <mergeCell ref="E350:F350"/>
    <mergeCell ref="E351:F351"/>
    <mergeCell ref="E352:F352"/>
    <mergeCell ref="E353:F353"/>
    <mergeCell ref="E354:F354"/>
    <mergeCell ref="E355:F355"/>
    <mergeCell ref="E356:F356"/>
    <mergeCell ref="E357:F357"/>
    <mergeCell ref="E358:F358"/>
    <mergeCell ref="E341:F341"/>
    <mergeCell ref="E342:F342"/>
    <mergeCell ref="E343:F343"/>
    <mergeCell ref="E344:F344"/>
    <mergeCell ref="E345:F345"/>
    <mergeCell ref="E346:F346"/>
    <mergeCell ref="E347:F347"/>
    <mergeCell ref="E348:F348"/>
    <mergeCell ref="E349:F349"/>
    <mergeCell ref="E332:F332"/>
    <mergeCell ref="E333:F333"/>
    <mergeCell ref="E334:F334"/>
    <mergeCell ref="E335:F335"/>
    <mergeCell ref="E336:F336"/>
    <mergeCell ref="E337:F337"/>
    <mergeCell ref="E338:F338"/>
    <mergeCell ref="E339:F339"/>
    <mergeCell ref="E340:F340"/>
    <mergeCell ref="E323:F323"/>
    <mergeCell ref="E324:F324"/>
    <mergeCell ref="E325:F325"/>
    <mergeCell ref="E326:F326"/>
    <mergeCell ref="E327:F327"/>
    <mergeCell ref="E328:F328"/>
    <mergeCell ref="E329:F329"/>
    <mergeCell ref="E330:F330"/>
    <mergeCell ref="E331:F331"/>
    <mergeCell ref="E314:F314"/>
    <mergeCell ref="E315:F315"/>
    <mergeCell ref="E316:F316"/>
    <mergeCell ref="E317:F317"/>
    <mergeCell ref="E318:F318"/>
    <mergeCell ref="E319:F319"/>
    <mergeCell ref="E320:F320"/>
    <mergeCell ref="E321:F321"/>
    <mergeCell ref="E322:F322"/>
    <mergeCell ref="E305:F305"/>
    <mergeCell ref="E306:F306"/>
    <mergeCell ref="E307:F307"/>
    <mergeCell ref="E308:F308"/>
    <mergeCell ref="E309:F309"/>
    <mergeCell ref="E310:F310"/>
    <mergeCell ref="E311:F311"/>
    <mergeCell ref="E312:F312"/>
    <mergeCell ref="E313:F313"/>
    <mergeCell ref="E296:F296"/>
    <mergeCell ref="E297:F297"/>
    <mergeCell ref="E298:F298"/>
    <mergeCell ref="E299:F299"/>
    <mergeCell ref="E300:F300"/>
    <mergeCell ref="E301:F301"/>
    <mergeCell ref="E302:F302"/>
    <mergeCell ref="E303:F303"/>
    <mergeCell ref="E304:F304"/>
    <mergeCell ref="E287:F287"/>
    <mergeCell ref="E288:F288"/>
    <mergeCell ref="E289:F289"/>
    <mergeCell ref="E290:F290"/>
    <mergeCell ref="E291:F291"/>
    <mergeCell ref="E292:F292"/>
    <mergeCell ref="E293:F293"/>
    <mergeCell ref="E294:F294"/>
    <mergeCell ref="E295:F295"/>
    <mergeCell ref="E278:F278"/>
    <mergeCell ref="E279:F279"/>
    <mergeCell ref="E280:F280"/>
    <mergeCell ref="E281:F281"/>
    <mergeCell ref="E282:F282"/>
    <mergeCell ref="E283:F283"/>
    <mergeCell ref="E284:F284"/>
    <mergeCell ref="E285:F285"/>
    <mergeCell ref="E286:F286"/>
    <mergeCell ref="E269:F269"/>
    <mergeCell ref="E270:F270"/>
    <mergeCell ref="E271:F271"/>
    <mergeCell ref="E272:F272"/>
    <mergeCell ref="E273:F273"/>
    <mergeCell ref="E274:F274"/>
    <mergeCell ref="E275:F275"/>
    <mergeCell ref="E276:F276"/>
    <mergeCell ref="E277:F277"/>
    <mergeCell ref="E260:F260"/>
    <mergeCell ref="E261:F261"/>
    <mergeCell ref="E262:F262"/>
    <mergeCell ref="E263:F263"/>
    <mergeCell ref="E264:F264"/>
    <mergeCell ref="E265:F265"/>
    <mergeCell ref="E266:F266"/>
    <mergeCell ref="E267:F267"/>
    <mergeCell ref="E268:F268"/>
    <mergeCell ref="E251:F251"/>
    <mergeCell ref="E252:F252"/>
    <mergeCell ref="E253:F253"/>
    <mergeCell ref="E254:F254"/>
    <mergeCell ref="E255:F255"/>
    <mergeCell ref="E256:F256"/>
    <mergeCell ref="E257:F257"/>
    <mergeCell ref="E258:F258"/>
    <mergeCell ref="E259:F259"/>
    <mergeCell ref="E242:F242"/>
    <mergeCell ref="E243:F243"/>
    <mergeCell ref="E244:F244"/>
    <mergeCell ref="E245:F245"/>
    <mergeCell ref="E246:F246"/>
    <mergeCell ref="E247:F247"/>
    <mergeCell ref="E248:F248"/>
    <mergeCell ref="E249:F249"/>
    <mergeCell ref="E250:F250"/>
    <mergeCell ref="E233:F233"/>
    <mergeCell ref="E234:F234"/>
    <mergeCell ref="E235:F235"/>
    <mergeCell ref="E236:F236"/>
    <mergeCell ref="E237:F237"/>
    <mergeCell ref="E238:F238"/>
    <mergeCell ref="E239:F239"/>
    <mergeCell ref="E240:F240"/>
    <mergeCell ref="E241:F241"/>
    <mergeCell ref="E224:F224"/>
    <mergeCell ref="E225:F225"/>
    <mergeCell ref="E226:F226"/>
    <mergeCell ref="E227:F227"/>
    <mergeCell ref="E228:F228"/>
    <mergeCell ref="E229:F229"/>
    <mergeCell ref="E230:F230"/>
    <mergeCell ref="E231:F231"/>
    <mergeCell ref="E232:F232"/>
    <mergeCell ref="E215:F215"/>
    <mergeCell ref="E216:F216"/>
    <mergeCell ref="E217:F217"/>
    <mergeCell ref="E218:F218"/>
    <mergeCell ref="E219:F219"/>
    <mergeCell ref="E220:F220"/>
    <mergeCell ref="E221:F221"/>
    <mergeCell ref="E222:F222"/>
    <mergeCell ref="E223:F223"/>
    <mergeCell ref="E206:F206"/>
    <mergeCell ref="E207:F207"/>
    <mergeCell ref="E208:F208"/>
    <mergeCell ref="E209:F209"/>
    <mergeCell ref="E210:F210"/>
    <mergeCell ref="E211:F211"/>
    <mergeCell ref="E212:F212"/>
    <mergeCell ref="E213:F213"/>
    <mergeCell ref="E214:F214"/>
    <mergeCell ref="E197:F197"/>
    <mergeCell ref="E198:F198"/>
    <mergeCell ref="E199:F199"/>
    <mergeCell ref="E200:F200"/>
    <mergeCell ref="E201:F201"/>
    <mergeCell ref="E202:F202"/>
    <mergeCell ref="E203:F203"/>
    <mergeCell ref="E204:F204"/>
    <mergeCell ref="E205:F205"/>
    <mergeCell ref="E188:F188"/>
    <mergeCell ref="E189:F189"/>
    <mergeCell ref="E190:F190"/>
    <mergeCell ref="E191:F191"/>
    <mergeCell ref="E192:F192"/>
    <mergeCell ref="E193:F193"/>
    <mergeCell ref="E194:F194"/>
    <mergeCell ref="E195:F195"/>
    <mergeCell ref="E196:F196"/>
    <mergeCell ref="E179:F179"/>
    <mergeCell ref="E180:F180"/>
    <mergeCell ref="E181:F181"/>
    <mergeCell ref="E182:F182"/>
    <mergeCell ref="E183:F183"/>
    <mergeCell ref="E184:F184"/>
    <mergeCell ref="E185:F185"/>
    <mergeCell ref="E186:F186"/>
    <mergeCell ref="E187:F187"/>
    <mergeCell ref="E170:F170"/>
    <mergeCell ref="E171:F171"/>
    <mergeCell ref="E172:F172"/>
    <mergeCell ref="E173:F173"/>
    <mergeCell ref="E174:F174"/>
    <mergeCell ref="E175:F175"/>
    <mergeCell ref="E176:F176"/>
    <mergeCell ref="E177:F177"/>
    <mergeCell ref="E178:F178"/>
    <mergeCell ref="E161:F161"/>
    <mergeCell ref="E162:F162"/>
    <mergeCell ref="E163:F163"/>
    <mergeCell ref="E164:F164"/>
    <mergeCell ref="E165:F165"/>
    <mergeCell ref="E166:F166"/>
    <mergeCell ref="E167:F167"/>
    <mergeCell ref="E168:F168"/>
    <mergeCell ref="E169:F169"/>
    <mergeCell ref="E152:F152"/>
    <mergeCell ref="E153:F153"/>
    <mergeCell ref="E154:F154"/>
    <mergeCell ref="E155:F155"/>
    <mergeCell ref="E156:F156"/>
    <mergeCell ref="E157:F157"/>
    <mergeCell ref="E158:F158"/>
    <mergeCell ref="E159:F159"/>
    <mergeCell ref="E160:F160"/>
    <mergeCell ref="E143:F143"/>
    <mergeCell ref="E144:F144"/>
    <mergeCell ref="E145:F145"/>
    <mergeCell ref="E146:F146"/>
    <mergeCell ref="E147:F147"/>
    <mergeCell ref="E148:F148"/>
    <mergeCell ref="E149:F149"/>
    <mergeCell ref="E150:F150"/>
    <mergeCell ref="E151:F151"/>
    <mergeCell ref="E134:F134"/>
    <mergeCell ref="E135:F135"/>
    <mergeCell ref="E136:F136"/>
    <mergeCell ref="E137:F137"/>
    <mergeCell ref="E138:F138"/>
    <mergeCell ref="E139:F139"/>
    <mergeCell ref="E140:F140"/>
    <mergeCell ref="E141:F141"/>
    <mergeCell ref="E142:F142"/>
    <mergeCell ref="E125:F125"/>
    <mergeCell ref="E126:F126"/>
    <mergeCell ref="E127:F127"/>
    <mergeCell ref="E128:F128"/>
    <mergeCell ref="E129:F129"/>
    <mergeCell ref="E130:F130"/>
    <mergeCell ref="E131:F131"/>
    <mergeCell ref="E132:F132"/>
    <mergeCell ref="E133:F133"/>
    <mergeCell ref="E116:F116"/>
    <mergeCell ref="E117:F117"/>
    <mergeCell ref="E118:F118"/>
    <mergeCell ref="E119:F119"/>
    <mergeCell ref="E120:F120"/>
    <mergeCell ref="E121:F121"/>
    <mergeCell ref="E122:F122"/>
    <mergeCell ref="E123:F123"/>
    <mergeCell ref="E124:F124"/>
    <mergeCell ref="E107:F107"/>
    <mergeCell ref="E108:F108"/>
    <mergeCell ref="E109:F109"/>
    <mergeCell ref="E110:F110"/>
    <mergeCell ref="E111:F111"/>
    <mergeCell ref="E112:F112"/>
    <mergeCell ref="E113:F113"/>
    <mergeCell ref="E114:F114"/>
    <mergeCell ref="E115:F115"/>
    <mergeCell ref="E98:F98"/>
    <mergeCell ref="E99:F99"/>
    <mergeCell ref="E100:F100"/>
    <mergeCell ref="E101:F101"/>
    <mergeCell ref="E102:F102"/>
    <mergeCell ref="E103:F103"/>
    <mergeCell ref="E104:F104"/>
    <mergeCell ref="E105:F105"/>
    <mergeCell ref="E106:F106"/>
    <mergeCell ref="E89:F89"/>
    <mergeCell ref="E90:F90"/>
    <mergeCell ref="E91:F91"/>
    <mergeCell ref="E92:F92"/>
    <mergeCell ref="E93:F93"/>
    <mergeCell ref="E94:F94"/>
    <mergeCell ref="E95:F95"/>
    <mergeCell ref="E96:F96"/>
    <mergeCell ref="E97:F97"/>
    <mergeCell ref="E80:F80"/>
    <mergeCell ref="E81:F81"/>
    <mergeCell ref="E82:F82"/>
    <mergeCell ref="E83:F83"/>
    <mergeCell ref="E84:F84"/>
    <mergeCell ref="E85:F85"/>
    <mergeCell ref="E86:F86"/>
    <mergeCell ref="E87:F87"/>
    <mergeCell ref="E88:F88"/>
    <mergeCell ref="E71:F71"/>
    <mergeCell ref="E72:F72"/>
    <mergeCell ref="E73:F73"/>
    <mergeCell ref="E74:F74"/>
    <mergeCell ref="E75:F75"/>
    <mergeCell ref="E76:F76"/>
    <mergeCell ref="E77:F77"/>
    <mergeCell ref="E78:F78"/>
    <mergeCell ref="E79:F79"/>
    <mergeCell ref="E62:F62"/>
    <mergeCell ref="E63:F63"/>
    <mergeCell ref="E64:F64"/>
    <mergeCell ref="E65:F65"/>
    <mergeCell ref="E66:F66"/>
    <mergeCell ref="E67:F67"/>
    <mergeCell ref="E68:F68"/>
    <mergeCell ref="E69:F69"/>
    <mergeCell ref="E70:F70"/>
    <mergeCell ref="E53:F53"/>
    <mergeCell ref="E54:F54"/>
    <mergeCell ref="E55:F55"/>
    <mergeCell ref="E56:F56"/>
    <mergeCell ref="E57:F57"/>
    <mergeCell ref="E58:F58"/>
    <mergeCell ref="E59:F59"/>
    <mergeCell ref="E60:F60"/>
    <mergeCell ref="E61:F61"/>
    <mergeCell ref="E44:F44"/>
    <mergeCell ref="E45:F45"/>
    <mergeCell ref="E46:F46"/>
    <mergeCell ref="E47:F47"/>
    <mergeCell ref="E48:F48"/>
    <mergeCell ref="E49:F49"/>
    <mergeCell ref="E50:F50"/>
    <mergeCell ref="E51:F51"/>
    <mergeCell ref="E52:F52"/>
    <mergeCell ref="E35:F35"/>
    <mergeCell ref="E36:F36"/>
    <mergeCell ref="E37:F37"/>
    <mergeCell ref="E38:F38"/>
    <mergeCell ref="E39:F39"/>
    <mergeCell ref="E40:F40"/>
    <mergeCell ref="E41:F41"/>
    <mergeCell ref="E42:F42"/>
    <mergeCell ref="E43:F43"/>
    <mergeCell ref="C4:G4"/>
    <mergeCell ref="C5:G5"/>
    <mergeCell ref="C6:G6"/>
    <mergeCell ref="C7:G7"/>
    <mergeCell ref="C8:G8"/>
    <mergeCell ref="C9:G9"/>
    <mergeCell ref="C10:G10"/>
    <mergeCell ref="C11:G11"/>
    <mergeCell ref="E34:F34"/>
  </mergeCells>
  <conditionalFormatting sqref="I1:Z986">
    <cfRule type="expression" dxfId="1" priority="2">
      <formula>AND(ISBLANK(I1), NOT(ISBLANK(H1)))</formula>
    </cfRule>
  </conditionalFormatting>
  <conditionalFormatting sqref="X1:Z2">
    <cfRule type="expression" dxfId="0" priority="1">
      <formula>AND(ISBLANK(X1), NOT(ISBLANK(V1)))</formula>
    </cfRule>
  </conditionalFormatting>
  <dataValidations count="4">
    <dataValidation type="list" allowBlank="1" showErrorMessage="1" sqref="O2" xr:uid="{00000000-0002-0000-0800-000000000000}">
      <formula1>"Functional,Non-functional"</formula1>
    </dataValidation>
    <dataValidation type="list" allowBlank="1" sqref="P2" xr:uid="{00000000-0002-0000-0800-000001000000}">
      <formula1>"Different Paths,Round Trip,Invariant,Idempotence,Structural Induction,Hard to Prove Easy to Verify,Test Oracle,Mutation"</formula1>
    </dataValidation>
    <dataValidation type="list" allowBlank="1" sqref="S2" xr:uid="{00000000-0002-0000-0800-000002000000}">
      <formula1>"Numerical,Character,String,Boolean,List,Tuple,Dictionary,Arbitrary,SUT Instance"</formula1>
    </dataValidation>
    <dataValidation type="list" allowBlank="1" sqref="N2" xr:uid="{00000000-0002-0000-0800-000003000000}">
      <formula1>"Functionality,Environment,Integration"</formula1>
    </dataValidation>
  </dataValidations>
  <pageMargins left="0.7" right="0.7" top="0.75" bottom="0.75" header="0.3" footer="0.3"/>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Overview</vt:lpstr>
      <vt:lpstr>Kafka</vt:lpstr>
      <vt:lpstr>crate</vt:lpstr>
      <vt:lpstr>simple-binary-encoding</vt:lpstr>
      <vt:lpstr>Mekanism</vt:lpstr>
      <vt:lpstr>Graph Data Science</vt:lpstr>
      <vt:lpstr>Google Cloud Storage</vt:lpstr>
      <vt:lpstr>Poset</vt:lpstr>
      <vt:lpstr>Template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David de Koning</dc:creator>
  <cp:lastModifiedBy>David de Koning</cp:lastModifiedBy>
  <dcterms:created xsi:type="dcterms:W3CDTF">2025-06-25T21:52:17Z</dcterms:created>
  <dcterms:modified xsi:type="dcterms:W3CDTF">2025-06-25T21:52:17Z</dcterms:modified>
</cp:coreProperties>
</file>